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0" i="1"/>
  <c r="J50"/>
  <c r="I5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I33"/>
  <c r="K33" s="1"/>
  <c r="I32"/>
  <c r="K32" s="1"/>
  <c r="K28"/>
  <c r="J28"/>
  <c r="I28"/>
  <c r="E4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<sst xmlns="http://schemas.openxmlformats.org/spreadsheetml/2006/main" count="29" uniqueCount="26">
  <si>
    <t>year</t>
  </si>
  <si>
    <t>years</t>
  </si>
  <si>
    <t>since 1960</t>
  </si>
  <si>
    <t>production</t>
  </si>
  <si>
    <r>
      <t>(</t>
    </r>
    <r>
      <rPr>
        <b/>
        <sz val="11"/>
        <color rgb="FF000000"/>
        <rFont val="Symbol"/>
        <family val="1"/>
        <charset val="2"/>
      </rPr>
      <t>´</t>
    </r>
    <r>
      <rPr>
        <b/>
        <sz val="11"/>
        <color rgb="FF000000"/>
        <rFont val="Times New Roman"/>
        <family val="1"/>
      </rPr>
      <t xml:space="preserve">10 </t>
    </r>
    <r>
      <rPr>
        <b/>
        <vertAlign val="superscript"/>
        <sz val="11"/>
        <color rgb="FF000000"/>
        <rFont val="Times New Roman"/>
        <family val="1"/>
      </rPr>
      <t>9</t>
    </r>
    <r>
      <rPr>
        <b/>
        <sz val="11"/>
        <color rgb="FF000000"/>
        <rFont val="Times New Roman"/>
        <family val="1"/>
      </rPr>
      <t xml:space="preserve"> lbs.)</t>
    </r>
  </si>
  <si>
    <t>U.S. population</t>
  </si>
  <si>
    <r>
      <t>(</t>
    </r>
    <r>
      <rPr>
        <b/>
        <sz val="11"/>
        <color rgb="FF000000"/>
        <rFont val="Symbol"/>
        <family val="1"/>
        <charset val="2"/>
      </rPr>
      <t>´</t>
    </r>
    <r>
      <rPr>
        <b/>
        <sz val="11"/>
        <color rgb="FF000000"/>
        <rFont val="Times New Roman"/>
        <family val="1"/>
      </rPr>
      <t xml:space="preserve">10 </t>
    </r>
    <r>
      <rPr>
        <b/>
        <vertAlign val="superscript"/>
        <sz val="11"/>
        <color rgb="FF000000"/>
        <rFont val="Times New Roman"/>
        <family val="1"/>
      </rPr>
      <t>6</t>
    </r>
    <r>
      <rPr>
        <b/>
        <sz val="11"/>
        <color rgb="FF000000"/>
        <rFont val="Times New Roman"/>
        <family val="1"/>
      </rPr>
      <t>)</t>
    </r>
  </si>
  <si>
    <t>log(production)</t>
  </si>
  <si>
    <t>per capita production</t>
  </si>
  <si>
    <t>(pounds/person)</t>
  </si>
  <si>
    <t>L1</t>
  </si>
  <si>
    <t>L2</t>
  </si>
  <si>
    <t>L3</t>
  </si>
  <si>
    <t>L4</t>
  </si>
  <si>
    <t>L5</t>
  </si>
  <si>
    <t>r+1 value</t>
  </si>
  <si>
    <t>y0 value</t>
  </si>
  <si>
    <t>y=5.031(1.0517)^x</t>
  </si>
  <si>
    <t>r</t>
  </si>
  <si>
    <t>Calculated value</t>
  </si>
  <si>
    <t>Actual Value</t>
  </si>
  <si>
    <t>Percent Error</t>
  </si>
  <si>
    <t>L6</t>
  </si>
  <si>
    <t>Log US Population</t>
  </si>
  <si>
    <t>(x10^6)</t>
  </si>
  <si>
    <t>y=183.485(1.0106)^x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</si>
</sst>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Symbol"/>
      <family val="1"/>
      <charset val="2"/>
    </font>
    <font>
      <b/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Years</a:t>
            </a:r>
            <a:r>
              <a:rPr lang="en-US" baseline="0"/>
              <a:t> vs Production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Sheet1!$C$2:$C$3</c:f>
              <c:strCache>
                <c:ptCount val="1"/>
                <c:pt idx="0">
                  <c:v>production (´10 9 lbs.)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711745406824149"/>
                  <c:y val="-0.23789260717410324"/>
                </c:manualLayout>
              </c:layout>
              <c:numFmt formatCode="General" sourceLinked="0"/>
            </c:trendlineLbl>
          </c:trendline>
          <c:trendline>
            <c:trendlineType val="linear"/>
          </c:trendline>
          <c:xVal>
            <c:numRef>
              <c:f>Sheet1!$B$4:$B$46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Sheet1!$C$4:$C$46</c:f>
              <c:numCache>
                <c:formatCode>General</c:formatCode>
                <c:ptCount val="43"/>
                <c:pt idx="0">
                  <c:v>5</c:v>
                </c:pt>
                <c:pt idx="1">
                  <c:v>5.7</c:v>
                </c:pt>
                <c:pt idx="2">
                  <c:v>5.7</c:v>
                </c:pt>
                <c:pt idx="3">
                  <c:v>8.5</c:v>
                </c:pt>
                <c:pt idx="4">
                  <c:v>6.5</c:v>
                </c:pt>
                <c:pt idx="5">
                  <c:v>7</c:v>
                </c:pt>
                <c:pt idx="6">
                  <c:v>7.7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8.8000000000000007</c:v>
                </c:pt>
                <c:pt idx="10">
                  <c:v>10</c:v>
                </c:pt>
                <c:pt idx="11">
                  <c:v>10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11</c:v>
                </c:pt>
                <c:pt idx="16">
                  <c:v>12.3</c:v>
                </c:pt>
                <c:pt idx="17">
                  <c:v>12.6</c:v>
                </c:pt>
                <c:pt idx="18">
                  <c:v>13.4</c:v>
                </c:pt>
                <c:pt idx="19">
                  <c:v>15.1</c:v>
                </c:pt>
                <c:pt idx="20">
                  <c:v>15.6</c:v>
                </c:pt>
                <c:pt idx="21">
                  <c:v>16.5</c:v>
                </c:pt>
                <c:pt idx="22">
                  <c:v>16.5</c:v>
                </c:pt>
                <c:pt idx="23">
                  <c:v>16.899999999999999</c:v>
                </c:pt>
                <c:pt idx="24">
                  <c:v>17.7</c:v>
                </c:pt>
                <c:pt idx="25">
                  <c:v>18.5</c:v>
                </c:pt>
                <c:pt idx="26">
                  <c:v>19.5</c:v>
                </c:pt>
                <c:pt idx="27">
                  <c:v>20.9</c:v>
                </c:pt>
                <c:pt idx="28">
                  <c:v>22.1</c:v>
                </c:pt>
                <c:pt idx="29">
                  <c:v>23.6</c:v>
                </c:pt>
                <c:pt idx="30">
                  <c:v>25.3</c:v>
                </c:pt>
                <c:pt idx="31">
                  <c:v>27</c:v>
                </c:pt>
                <c:pt idx="32">
                  <c:v>29</c:v>
                </c:pt>
                <c:pt idx="33">
                  <c:v>30.6</c:v>
                </c:pt>
                <c:pt idx="34">
                  <c:v>32.5</c:v>
                </c:pt>
                <c:pt idx="35">
                  <c:v>34.200000000000003</c:v>
                </c:pt>
                <c:pt idx="36">
                  <c:v>36.5</c:v>
                </c:pt>
                <c:pt idx="37">
                  <c:v>37.5</c:v>
                </c:pt>
                <c:pt idx="38">
                  <c:v>38.6</c:v>
                </c:pt>
                <c:pt idx="39">
                  <c:v>40.799999999999997</c:v>
                </c:pt>
                <c:pt idx="40">
                  <c:v>41.6</c:v>
                </c:pt>
                <c:pt idx="41">
                  <c:v>42.4</c:v>
                </c:pt>
                <c:pt idx="42">
                  <c:v>44.1</c:v>
                </c:pt>
              </c:numCache>
            </c:numRef>
          </c:yVal>
        </c:ser>
        <c:axId val="156930048"/>
        <c:axId val="156932352"/>
      </c:scatterChart>
      <c:valAx>
        <c:axId val="15693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  <a:r>
                  <a:rPr lang="en-US" baseline="0"/>
                  <a:t> since 1960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56932352"/>
        <c:crosses val="autoZero"/>
        <c:crossBetween val="midCat"/>
      </c:valAx>
      <c:valAx>
        <c:axId val="156932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Production (x10^9) lbs</a:t>
                </a:r>
              </a:p>
            </c:rich>
          </c:tx>
          <c:layout/>
        </c:title>
        <c:numFmt formatCode="General" sourceLinked="1"/>
        <c:tickLblPos val="nextTo"/>
        <c:crossAx val="15693004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Years vs log(production)</a:t>
            </a:r>
          </a:p>
        </c:rich>
      </c:tx>
      <c:layout>
        <c:manualLayout>
          <c:xMode val="edge"/>
          <c:yMode val="edge"/>
          <c:x val="0.21638888888888891"/>
          <c:y val="2.3148148148148147E-2"/>
        </c:manualLayout>
      </c:layout>
    </c:title>
    <c:plotArea>
      <c:layout/>
      <c:scatterChart>
        <c:scatterStyle val="lineMarker"/>
        <c:ser>
          <c:idx val="3"/>
          <c:order val="0"/>
          <c:tx>
            <c:strRef>
              <c:f>Sheet1!$E$2</c:f>
              <c:strCache>
                <c:ptCount val="1"/>
                <c:pt idx="0">
                  <c:v>log(production)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536526684164479"/>
                  <c:y val="-0.18554425488480616"/>
                </c:manualLayout>
              </c:layout>
              <c:numFmt formatCode="General" sourceLinked="0"/>
            </c:trendlineLbl>
          </c:trendline>
          <c:yVal>
            <c:numRef>
              <c:f>Sheet1!$E$3:$E$46</c:f>
              <c:numCache>
                <c:formatCode>General</c:formatCode>
                <c:ptCount val="44"/>
                <c:pt idx="1">
                  <c:v>0.69897000433601875</c:v>
                </c:pt>
                <c:pt idx="2">
                  <c:v>0.75587485567249135</c:v>
                </c:pt>
                <c:pt idx="3">
                  <c:v>0.75587485567249135</c:v>
                </c:pt>
                <c:pt idx="4">
                  <c:v>0.92941892571429263</c:v>
                </c:pt>
                <c:pt idx="5">
                  <c:v>0.81291335664285547</c:v>
                </c:pt>
                <c:pt idx="6">
                  <c:v>0.8450980400142567</c:v>
                </c:pt>
                <c:pt idx="7">
                  <c:v>0.88649072517248184</c:v>
                </c:pt>
                <c:pt idx="8">
                  <c:v>0.9138138523837166</c:v>
                </c:pt>
                <c:pt idx="9">
                  <c:v>0.9138138523837166</c:v>
                </c:pt>
                <c:pt idx="10">
                  <c:v>0.94448267215016857</c:v>
                </c:pt>
                <c:pt idx="11">
                  <c:v>1</c:v>
                </c:pt>
                <c:pt idx="12">
                  <c:v>1</c:v>
                </c:pt>
                <c:pt idx="13">
                  <c:v>1.0374264979406236</c:v>
                </c:pt>
                <c:pt idx="14">
                  <c:v>1.0374264979406236</c:v>
                </c:pt>
                <c:pt idx="15">
                  <c:v>1.0374264979406236</c:v>
                </c:pt>
                <c:pt idx="16">
                  <c:v>1.0413926851582249</c:v>
                </c:pt>
                <c:pt idx="17">
                  <c:v>1.0899051114393978</c:v>
                </c:pt>
                <c:pt idx="18">
                  <c:v>1.1003705451175627</c:v>
                </c:pt>
                <c:pt idx="19">
                  <c:v>1.1271047983648075</c:v>
                </c:pt>
                <c:pt idx="20">
                  <c:v>1.1789769472931695</c:v>
                </c:pt>
                <c:pt idx="21">
                  <c:v>1.1931245983544614</c:v>
                </c:pt>
                <c:pt idx="22">
                  <c:v>1.217483944213906</c:v>
                </c:pt>
                <c:pt idx="23">
                  <c:v>1.217483944213906</c:v>
                </c:pt>
                <c:pt idx="24">
                  <c:v>1.2278867046136734</c:v>
                </c:pt>
                <c:pt idx="25">
                  <c:v>1.2479732663618064</c:v>
                </c:pt>
                <c:pt idx="26">
                  <c:v>1.2671717284030135</c:v>
                </c:pt>
                <c:pt idx="27">
                  <c:v>1.2900346113625178</c:v>
                </c:pt>
                <c:pt idx="28">
                  <c:v>1.3201462861110538</c:v>
                </c:pt>
                <c:pt idx="29">
                  <c:v>1.3443922736851106</c:v>
                </c:pt>
                <c:pt idx="30">
                  <c:v>1.3729120029701065</c:v>
                </c:pt>
                <c:pt idx="31">
                  <c:v>1.4031205211758178</c:v>
                </c:pt>
                <c:pt idx="32">
                  <c:v>1.4313637641589871</c:v>
                </c:pt>
                <c:pt idx="33">
                  <c:v>1.4623979978989561</c:v>
                </c:pt>
                <c:pt idx="34">
                  <c:v>1.4857214264815799</c:v>
                </c:pt>
                <c:pt idx="35">
                  <c:v>1.5118833609788742</c:v>
                </c:pt>
                <c:pt idx="36">
                  <c:v>1.5340261060561351</c:v>
                </c:pt>
                <c:pt idx="37">
                  <c:v>1.5622928644564746</c:v>
                </c:pt>
                <c:pt idx="38">
                  <c:v>1.5740312677277186</c:v>
                </c:pt>
                <c:pt idx="39">
                  <c:v>1.5865873046717547</c:v>
                </c:pt>
                <c:pt idx="40">
                  <c:v>1.6106601630898798</c:v>
                </c:pt>
                <c:pt idx="41">
                  <c:v>1.6190933306267428</c:v>
                </c:pt>
                <c:pt idx="42">
                  <c:v>1.6273658565927325</c:v>
                </c:pt>
                <c:pt idx="43">
                  <c:v>1.6444385894678384</c:v>
                </c:pt>
              </c:numCache>
            </c:numRef>
          </c:yVal>
        </c:ser>
        <c:axId val="157172096"/>
        <c:axId val="157174400"/>
      </c:scatterChart>
      <c:valAx>
        <c:axId val="15717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  <a:r>
                  <a:rPr lang="en-US" baseline="0"/>
                  <a:t> since 1960</a:t>
                </a:r>
              </a:p>
            </c:rich>
          </c:tx>
          <c:layout/>
        </c:title>
        <c:tickLblPos val="nextTo"/>
        <c:crossAx val="157174400"/>
        <c:crosses val="autoZero"/>
        <c:crossBetween val="midCat"/>
      </c:valAx>
      <c:valAx>
        <c:axId val="157174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(prduction)</a:t>
                </a:r>
              </a:p>
            </c:rich>
          </c:tx>
          <c:layout/>
        </c:title>
        <c:numFmt formatCode="General" sourceLinked="1"/>
        <c:tickLblPos val="nextTo"/>
        <c:crossAx val="15717209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Years vs.Log(US Population) </a:t>
            </a:r>
          </a:p>
        </c:rich>
      </c:tx>
      <c:layout>
        <c:manualLayout>
          <c:xMode val="edge"/>
          <c:yMode val="edge"/>
          <c:x val="0.1534304461942258"/>
          <c:y val="2.777777777777779E-2"/>
        </c:manualLayout>
      </c:layout>
    </c:title>
    <c:plotArea>
      <c:layout/>
      <c:scatterChart>
        <c:scatterStyle val="lineMarker"/>
        <c:ser>
          <c:idx val="4"/>
          <c:order val="0"/>
          <c:tx>
            <c:strRef>
              <c:f>Sheet1!$G$2:$G$3</c:f>
              <c:strCache>
                <c:ptCount val="1"/>
                <c:pt idx="0">
                  <c:v>Log US Population (x10^6)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816644794400701"/>
                  <c:y val="-0.19541703120443282"/>
                </c:manualLayout>
              </c:layout>
              <c:numFmt formatCode="General" sourceLinked="0"/>
            </c:trendlineLbl>
          </c:trendline>
          <c:xVal>
            <c:numRef>
              <c:f>Sheet1!$B$4:$B$46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Sheet1!$G$4:$G$46</c:f>
              <c:numCache>
                <c:formatCode>General</c:formatCode>
                <c:ptCount val="43"/>
                <c:pt idx="0">
                  <c:v>2.2569581525609315</c:v>
                </c:pt>
                <c:pt idx="1">
                  <c:v>2.2641091563058082</c:v>
                </c:pt>
                <c:pt idx="2">
                  <c:v>2.2706788361447061</c:v>
                </c:pt>
                <c:pt idx="3">
                  <c:v>2.2769211320657736</c:v>
                </c:pt>
                <c:pt idx="4">
                  <c:v>2.2830749747354711</c:v>
                </c:pt>
                <c:pt idx="5">
                  <c:v>2.2884728005997825</c:v>
                </c:pt>
                <c:pt idx="6">
                  <c:v>2.2935835134961167</c:v>
                </c:pt>
                <c:pt idx="7">
                  <c:v>2.2981978671098151</c:v>
                </c:pt>
                <c:pt idx="8">
                  <c:v>2.302547372487485</c:v>
                </c:pt>
                <c:pt idx="9">
                  <c:v>2.3068537486930083</c:v>
                </c:pt>
                <c:pt idx="10">
                  <c:v>2.311965660368366</c:v>
                </c:pt>
                <c:pt idx="11">
                  <c:v>2.3174364965350991</c:v>
                </c:pt>
                <c:pt idx="12">
                  <c:v>2.3220124385824001</c:v>
                </c:pt>
                <c:pt idx="13">
                  <c:v>2.3261309567107946</c:v>
                </c:pt>
                <c:pt idx="14">
                  <c:v>2.3302107845715279</c:v>
                </c:pt>
                <c:pt idx="15">
                  <c:v>2.3344537511509307</c:v>
                </c:pt>
                <c:pt idx="16">
                  <c:v>2.3384564936046046</c:v>
                </c:pt>
                <c:pt idx="17">
                  <c:v>2.3428173146357327</c:v>
                </c:pt>
                <c:pt idx="18">
                  <c:v>2.3475251599986895</c:v>
                </c:pt>
                <c:pt idx="19">
                  <c:v>2.3523754950005196</c:v>
                </c:pt>
                <c:pt idx="20">
                  <c:v>2.3573630306151423</c:v>
                </c:pt>
                <c:pt idx="21">
                  <c:v>2.3617278360175926</c:v>
                </c:pt>
                <c:pt idx="22">
                  <c:v>2.3658622154025548</c:v>
                </c:pt>
                <c:pt idx="23">
                  <c:v>2.3697722885969625</c:v>
                </c:pt>
                <c:pt idx="24">
                  <c:v>2.3734637216323691</c:v>
                </c:pt>
                <c:pt idx="25">
                  <c:v>2.3774883833761327</c:v>
                </c:pt>
                <c:pt idx="26">
                  <c:v>2.3814760902750298</c:v>
                </c:pt>
                <c:pt idx="27">
                  <c:v>2.38524868240322</c:v>
                </c:pt>
                <c:pt idx="28">
                  <c:v>2.3891660843645326</c:v>
                </c:pt>
                <c:pt idx="29">
                  <c:v>2.3932241163612971</c:v>
                </c:pt>
                <c:pt idx="30">
                  <c:v>2.3981136917305022</c:v>
                </c:pt>
                <c:pt idx="31">
                  <c:v>2.4039779636693548</c:v>
                </c:pt>
                <c:pt idx="32">
                  <c:v>2.4097641042663462</c:v>
                </c:pt>
                <c:pt idx="33">
                  <c:v>2.4154741681092355</c:v>
                </c:pt>
                <c:pt idx="34">
                  <c:v>2.4206157706257647</c:v>
                </c:pt>
                <c:pt idx="35">
                  <c:v>2.4258601450778401</c:v>
                </c:pt>
                <c:pt idx="36">
                  <c:v>2.4308809464528909</c:v>
                </c:pt>
                <c:pt idx="37">
                  <c:v>2.4360035356698964</c:v>
                </c:pt>
                <c:pt idx="38">
                  <c:v>2.4410664066392633</c:v>
                </c:pt>
                <c:pt idx="39">
                  <c:v>2.4460709357010049</c:v>
                </c:pt>
                <c:pt idx="40">
                  <c:v>2.4508646923797657</c:v>
                </c:pt>
                <c:pt idx="41">
                  <c:v>2.4556061125818669</c:v>
                </c:pt>
                <c:pt idx="42">
                  <c:v>2.4602963267574753</c:v>
                </c:pt>
              </c:numCache>
            </c:numRef>
          </c:yVal>
        </c:ser>
        <c:axId val="171885312"/>
        <c:axId val="171887232"/>
      </c:scatterChart>
      <c:valAx>
        <c:axId val="171885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since 1960</a:t>
                </a:r>
              </a:p>
            </c:rich>
          </c:tx>
          <c:layout/>
        </c:title>
        <c:numFmt formatCode="General" sourceLinked="1"/>
        <c:tickLblPos val="nextTo"/>
        <c:crossAx val="171887232"/>
        <c:crosses val="autoZero"/>
        <c:crossBetween val="midCat"/>
      </c:valAx>
      <c:valAx>
        <c:axId val="171887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Log(US Population x10^6)</a:t>
                </a:r>
              </a:p>
            </c:rich>
          </c:tx>
          <c:layout/>
        </c:title>
        <c:numFmt formatCode="General" sourceLinked="1"/>
        <c:tickLblPos val="nextTo"/>
        <c:crossAx val="1718853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</xdr:rowOff>
    </xdr:from>
    <xdr:to>
      <xdr:col>14</xdr:col>
      <xdr:colOff>533400</xdr:colOff>
      <xdr:row>11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11</xdr:row>
      <xdr:rowOff>114300</xdr:rowOff>
    </xdr:from>
    <xdr:to>
      <xdr:col>14</xdr:col>
      <xdr:colOff>552450</xdr:colOff>
      <xdr:row>25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876300</xdr:colOff>
      <xdr:row>33</xdr:row>
      <xdr:rowOff>152400</xdr:rowOff>
    </xdr:from>
    <xdr:to>
      <xdr:col>14</xdr:col>
      <xdr:colOff>247650</xdr:colOff>
      <xdr:row>47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H30" sqref="H30"/>
    </sheetView>
  </sheetViews>
  <sheetFormatPr defaultRowHeight="15"/>
  <cols>
    <col min="1" max="1" width="5" bestFit="1" customWidth="1"/>
    <col min="2" max="2" width="6" bestFit="1" customWidth="1"/>
    <col min="3" max="3" width="8.7109375" bestFit="1" customWidth="1"/>
    <col min="4" max="4" width="8.42578125" bestFit="1" customWidth="1"/>
    <col min="5" max="6" width="11.5703125" bestFit="1" customWidth="1"/>
    <col min="8" max="8" width="16.7109375" bestFit="1" customWidth="1"/>
    <col min="9" max="9" width="18.85546875" bestFit="1" customWidth="1"/>
    <col min="10" max="10" width="12.5703125" bestFit="1" customWidth="1"/>
  </cols>
  <sheetData>
    <row r="1" spans="1:7" ht="15.75" thickBot="1">
      <c r="A1" s="6"/>
      <c r="B1" s="7" t="s">
        <v>10</v>
      </c>
      <c r="C1" s="7" t="s">
        <v>11</v>
      </c>
      <c r="D1" s="7" t="s">
        <v>12</v>
      </c>
      <c r="E1" s="7" t="s">
        <v>13</v>
      </c>
      <c r="F1" s="8" t="s">
        <v>14</v>
      </c>
      <c r="G1" s="9" t="s">
        <v>22</v>
      </c>
    </row>
    <row r="2" spans="1:7" ht="42.75">
      <c r="A2" s="18" t="s">
        <v>0</v>
      </c>
      <c r="B2" s="4" t="s">
        <v>1</v>
      </c>
      <c r="C2" s="4" t="s">
        <v>3</v>
      </c>
      <c r="D2" s="4" t="s">
        <v>5</v>
      </c>
      <c r="E2" s="20" t="s">
        <v>7</v>
      </c>
      <c r="F2" s="4" t="s">
        <v>8</v>
      </c>
      <c r="G2" s="14" t="s">
        <v>23</v>
      </c>
    </row>
    <row r="3" spans="1:7" ht="32.25" thickBot="1">
      <c r="A3" s="19"/>
      <c r="B3" s="1" t="s">
        <v>2</v>
      </c>
      <c r="C3" s="1" t="s">
        <v>4</v>
      </c>
      <c r="D3" s="1" t="s">
        <v>6</v>
      </c>
      <c r="E3" s="21"/>
      <c r="F3" s="1" t="s">
        <v>9</v>
      </c>
      <c r="G3" s="15" t="s">
        <v>24</v>
      </c>
    </row>
    <row r="4" spans="1:7" ht="15.75" thickBot="1">
      <c r="A4" s="10">
        <v>1960</v>
      </c>
      <c r="B4" s="2">
        <v>0</v>
      </c>
      <c r="C4" s="3">
        <v>5</v>
      </c>
      <c r="D4" s="3">
        <v>180.7</v>
      </c>
      <c r="E4" s="3">
        <f>LOG(C4,10)</f>
        <v>0.69897000433601875</v>
      </c>
      <c r="F4" s="2">
        <f>(C4*10^9)/(D4*10^6)</f>
        <v>27.670171555063643</v>
      </c>
      <c r="G4" s="16">
        <f>LOG(D4,10)</f>
        <v>2.2569581525609315</v>
      </c>
    </row>
    <row r="5" spans="1:7" ht="15.75" thickBot="1">
      <c r="A5" s="10">
        <v>1961</v>
      </c>
      <c r="B5" s="2">
        <v>1</v>
      </c>
      <c r="C5" s="3">
        <v>5.7</v>
      </c>
      <c r="D5" s="3">
        <v>183.7</v>
      </c>
      <c r="E5" s="3">
        <f t="shared" ref="E5:E46" si="0">LOG(C5,10)</f>
        <v>0.75587485567249135</v>
      </c>
      <c r="F5" s="2">
        <f t="shared" ref="F5:F46" si="1">(C5*10^9)/(D5*10^6)</f>
        <v>31.028851388132825</v>
      </c>
      <c r="G5" s="16">
        <f t="shared" ref="G5:G46" si="2">LOG(D5,10)</f>
        <v>2.2641091563058082</v>
      </c>
    </row>
    <row r="6" spans="1:7" ht="15.75" thickBot="1">
      <c r="A6" s="10">
        <v>1962</v>
      </c>
      <c r="B6" s="2">
        <v>2</v>
      </c>
      <c r="C6" s="3">
        <v>5.7</v>
      </c>
      <c r="D6" s="3">
        <v>186.5</v>
      </c>
      <c r="E6" s="3">
        <f t="shared" si="0"/>
        <v>0.75587485567249135</v>
      </c>
      <c r="F6" s="2">
        <f t="shared" si="1"/>
        <v>30.563002680965148</v>
      </c>
      <c r="G6" s="16">
        <f t="shared" si="2"/>
        <v>2.2706788361447061</v>
      </c>
    </row>
    <row r="7" spans="1:7" ht="15.75" thickBot="1">
      <c r="A7" s="10">
        <v>1963</v>
      </c>
      <c r="B7" s="2">
        <v>3</v>
      </c>
      <c r="C7" s="3">
        <v>8.5</v>
      </c>
      <c r="D7" s="3">
        <v>189.2</v>
      </c>
      <c r="E7" s="3">
        <f t="shared" si="0"/>
        <v>0.92941892571429263</v>
      </c>
      <c r="F7" s="2">
        <f t="shared" si="1"/>
        <v>44.926004228329809</v>
      </c>
      <c r="G7" s="16">
        <f t="shared" si="2"/>
        <v>2.2769211320657736</v>
      </c>
    </row>
    <row r="8" spans="1:7" ht="15.75" thickBot="1">
      <c r="A8" s="10">
        <v>1964</v>
      </c>
      <c r="B8" s="2">
        <v>4</v>
      </c>
      <c r="C8" s="3">
        <v>6.5</v>
      </c>
      <c r="D8" s="3">
        <v>191.9</v>
      </c>
      <c r="E8" s="3">
        <f t="shared" si="0"/>
        <v>0.81291335664285547</v>
      </c>
      <c r="F8" s="2">
        <f t="shared" si="1"/>
        <v>33.871808233454928</v>
      </c>
      <c r="G8" s="16">
        <f t="shared" si="2"/>
        <v>2.2830749747354711</v>
      </c>
    </row>
    <row r="9" spans="1:7" ht="15.75" thickBot="1">
      <c r="A9" s="10">
        <v>1965</v>
      </c>
      <c r="B9" s="2">
        <v>5</v>
      </c>
      <c r="C9" s="3">
        <v>7</v>
      </c>
      <c r="D9" s="3">
        <v>194.3</v>
      </c>
      <c r="E9" s="3">
        <f t="shared" si="0"/>
        <v>0.8450980400142567</v>
      </c>
      <c r="F9" s="2">
        <f t="shared" si="1"/>
        <v>36.026762738033966</v>
      </c>
      <c r="G9" s="16">
        <f t="shared" si="2"/>
        <v>2.2884728005997825</v>
      </c>
    </row>
    <row r="10" spans="1:7" ht="15.75" thickBot="1">
      <c r="A10" s="10">
        <v>1966</v>
      </c>
      <c r="B10" s="2">
        <v>6</v>
      </c>
      <c r="C10" s="3">
        <v>7.7</v>
      </c>
      <c r="D10" s="3">
        <v>196.6</v>
      </c>
      <c r="E10" s="3">
        <f t="shared" si="0"/>
        <v>0.88649072517248184</v>
      </c>
      <c r="F10" s="2">
        <f t="shared" si="1"/>
        <v>39.165818921668361</v>
      </c>
      <c r="G10" s="16">
        <f t="shared" si="2"/>
        <v>2.2935835134961167</v>
      </c>
    </row>
    <row r="11" spans="1:7" ht="15.75" thickBot="1">
      <c r="A11" s="10">
        <v>1967</v>
      </c>
      <c r="B11" s="2">
        <v>7</v>
      </c>
      <c r="C11" s="3">
        <v>8.1999999999999993</v>
      </c>
      <c r="D11" s="3">
        <v>198.7</v>
      </c>
      <c r="E11" s="3">
        <f t="shared" si="0"/>
        <v>0.9138138523837166</v>
      </c>
      <c r="F11" s="2">
        <f t="shared" si="1"/>
        <v>41.268243583291387</v>
      </c>
      <c r="G11" s="16">
        <f t="shared" si="2"/>
        <v>2.2981978671098151</v>
      </c>
    </row>
    <row r="12" spans="1:7" ht="15.75" thickBot="1">
      <c r="A12" s="10">
        <v>1968</v>
      </c>
      <c r="B12" s="2">
        <v>8</v>
      </c>
      <c r="C12" s="3">
        <v>8.1999999999999993</v>
      </c>
      <c r="D12" s="3">
        <v>200.7</v>
      </c>
      <c r="E12" s="3">
        <f t="shared" si="0"/>
        <v>0.9138138523837166</v>
      </c>
      <c r="F12" s="2">
        <f t="shared" si="1"/>
        <v>40.857000498256099</v>
      </c>
      <c r="G12" s="16">
        <f t="shared" si="2"/>
        <v>2.302547372487485</v>
      </c>
    </row>
    <row r="13" spans="1:7" ht="15.75" thickBot="1">
      <c r="A13" s="10">
        <v>1969</v>
      </c>
      <c r="B13" s="2">
        <v>9</v>
      </c>
      <c r="C13" s="3">
        <v>8.8000000000000007</v>
      </c>
      <c r="D13" s="3">
        <v>202.7</v>
      </c>
      <c r="E13" s="3">
        <f t="shared" si="0"/>
        <v>0.94448267215016857</v>
      </c>
      <c r="F13" s="2">
        <f t="shared" si="1"/>
        <v>43.413912185495803</v>
      </c>
      <c r="G13" s="16">
        <f t="shared" si="2"/>
        <v>2.3068537486930083</v>
      </c>
    </row>
    <row r="14" spans="1:7" ht="15.75" thickBot="1">
      <c r="A14" s="10">
        <v>1970</v>
      </c>
      <c r="B14" s="2">
        <v>10</v>
      </c>
      <c r="C14" s="3">
        <v>10</v>
      </c>
      <c r="D14" s="3">
        <v>205.1</v>
      </c>
      <c r="E14" s="3">
        <f t="shared" si="0"/>
        <v>1</v>
      </c>
      <c r="F14" s="2">
        <f t="shared" si="1"/>
        <v>48.756704046806433</v>
      </c>
      <c r="G14" s="16">
        <f t="shared" si="2"/>
        <v>2.311965660368366</v>
      </c>
    </row>
    <row r="15" spans="1:7" ht="15.75" thickBot="1">
      <c r="A15" s="10">
        <v>1971</v>
      </c>
      <c r="B15" s="2">
        <v>11</v>
      </c>
      <c r="C15" s="3">
        <v>10</v>
      </c>
      <c r="D15" s="3">
        <v>207.7</v>
      </c>
      <c r="E15" s="3">
        <f t="shared" si="0"/>
        <v>1</v>
      </c>
      <c r="F15" s="2">
        <f t="shared" si="1"/>
        <v>48.146364949446316</v>
      </c>
      <c r="G15" s="16">
        <f t="shared" si="2"/>
        <v>2.3174364965350991</v>
      </c>
    </row>
    <row r="16" spans="1:7" ht="15.75" thickBot="1">
      <c r="A16" s="10">
        <v>1972</v>
      </c>
      <c r="B16" s="2">
        <v>12</v>
      </c>
      <c r="C16" s="3">
        <v>10.9</v>
      </c>
      <c r="D16" s="3">
        <v>209.9</v>
      </c>
      <c r="E16" s="3">
        <f t="shared" si="0"/>
        <v>1.0374264979406236</v>
      </c>
      <c r="F16" s="2">
        <f t="shared" si="1"/>
        <v>51.929490233444497</v>
      </c>
      <c r="G16" s="16">
        <f t="shared" si="2"/>
        <v>2.3220124385824001</v>
      </c>
    </row>
    <row r="17" spans="1:11" ht="15.75" thickBot="1">
      <c r="A17" s="10">
        <v>1973</v>
      </c>
      <c r="B17" s="2">
        <v>13</v>
      </c>
      <c r="C17" s="3">
        <v>10.9</v>
      </c>
      <c r="D17" s="3">
        <v>211.9</v>
      </c>
      <c r="E17" s="3">
        <f t="shared" si="0"/>
        <v>1.0374264979406236</v>
      </c>
      <c r="F17" s="2">
        <f t="shared" si="1"/>
        <v>51.439358187824446</v>
      </c>
      <c r="G17" s="16">
        <f t="shared" si="2"/>
        <v>2.3261309567107946</v>
      </c>
    </row>
    <row r="18" spans="1:11" ht="15.75" thickBot="1">
      <c r="A18" s="10">
        <v>1974</v>
      </c>
      <c r="B18" s="2">
        <v>14</v>
      </c>
      <c r="C18" s="3">
        <v>10.9</v>
      </c>
      <c r="D18" s="3">
        <v>213.9</v>
      </c>
      <c r="E18" s="3">
        <f t="shared" si="0"/>
        <v>1.0374264979406236</v>
      </c>
      <c r="F18" s="2">
        <f t="shared" si="1"/>
        <v>50.958391771856007</v>
      </c>
      <c r="G18" s="16">
        <f t="shared" si="2"/>
        <v>2.3302107845715279</v>
      </c>
    </row>
    <row r="19" spans="1:11" ht="15.75" thickBot="1">
      <c r="A19" s="10">
        <v>1975</v>
      </c>
      <c r="B19" s="2">
        <v>15</v>
      </c>
      <c r="C19" s="3">
        <v>11</v>
      </c>
      <c r="D19" s="3">
        <v>216</v>
      </c>
      <c r="E19" s="3">
        <f t="shared" si="0"/>
        <v>1.0413926851582249</v>
      </c>
      <c r="F19" s="2">
        <f t="shared" si="1"/>
        <v>50.925925925925924</v>
      </c>
      <c r="G19" s="16">
        <f t="shared" si="2"/>
        <v>2.3344537511509307</v>
      </c>
    </row>
    <row r="20" spans="1:11" ht="15.75" thickBot="1">
      <c r="A20" s="10">
        <v>1976</v>
      </c>
      <c r="B20" s="2">
        <v>16</v>
      </c>
      <c r="C20" s="3">
        <v>12.3</v>
      </c>
      <c r="D20" s="3">
        <v>218</v>
      </c>
      <c r="E20" s="3">
        <f t="shared" si="0"/>
        <v>1.0899051114393978</v>
      </c>
      <c r="F20" s="2">
        <f t="shared" si="1"/>
        <v>56.422018348623851</v>
      </c>
      <c r="G20" s="16">
        <f t="shared" si="2"/>
        <v>2.3384564936046046</v>
      </c>
    </row>
    <row r="21" spans="1:11" ht="15.75" thickBot="1">
      <c r="A21" s="10">
        <v>1977</v>
      </c>
      <c r="B21" s="2">
        <v>17</v>
      </c>
      <c r="C21" s="3">
        <v>12.6</v>
      </c>
      <c r="D21" s="3">
        <v>220.2</v>
      </c>
      <c r="E21" s="3">
        <f t="shared" si="0"/>
        <v>1.1003705451175627</v>
      </c>
      <c r="F21" s="2">
        <f t="shared" si="1"/>
        <v>57.220708446866482</v>
      </c>
      <c r="G21" s="16">
        <f t="shared" si="2"/>
        <v>2.3428173146357327</v>
      </c>
    </row>
    <row r="22" spans="1:11" ht="15.75" thickBot="1">
      <c r="A22" s="10">
        <v>1978</v>
      </c>
      <c r="B22" s="2">
        <v>18</v>
      </c>
      <c r="C22" s="3">
        <v>13.4</v>
      </c>
      <c r="D22" s="3">
        <v>222.6</v>
      </c>
      <c r="E22" s="3">
        <f t="shared" si="0"/>
        <v>1.1271047983648075</v>
      </c>
      <c r="F22" s="2">
        <f t="shared" si="1"/>
        <v>60.197663971248879</v>
      </c>
      <c r="G22" s="16">
        <f t="shared" si="2"/>
        <v>2.3475251599986895</v>
      </c>
    </row>
    <row r="23" spans="1:11" ht="15.75" thickBot="1">
      <c r="A23" s="10">
        <v>1979</v>
      </c>
      <c r="B23" s="2">
        <v>19</v>
      </c>
      <c r="C23" s="3">
        <v>15.1</v>
      </c>
      <c r="D23" s="3">
        <v>225.1</v>
      </c>
      <c r="E23" s="3">
        <f t="shared" si="0"/>
        <v>1.1789769472931695</v>
      </c>
      <c r="F23" s="2">
        <f t="shared" si="1"/>
        <v>67.081297201243885</v>
      </c>
      <c r="G23" s="16">
        <f t="shared" si="2"/>
        <v>2.3523754950005196</v>
      </c>
    </row>
    <row r="24" spans="1:11" ht="15.75" thickBot="1">
      <c r="A24" s="10">
        <v>1980</v>
      </c>
      <c r="B24" s="2">
        <v>20</v>
      </c>
      <c r="C24" s="3">
        <v>15.6</v>
      </c>
      <c r="D24" s="3">
        <v>227.7</v>
      </c>
      <c r="E24" s="3">
        <f t="shared" si="0"/>
        <v>1.1931245983544614</v>
      </c>
      <c r="F24" s="2">
        <f t="shared" si="1"/>
        <v>68.511198945981548</v>
      </c>
      <c r="G24" s="16">
        <f t="shared" si="2"/>
        <v>2.3573630306151423</v>
      </c>
    </row>
    <row r="25" spans="1:11" ht="15.75" thickBot="1">
      <c r="A25" s="10">
        <v>1981</v>
      </c>
      <c r="B25" s="2">
        <v>21</v>
      </c>
      <c r="C25" s="3">
        <v>16.5</v>
      </c>
      <c r="D25" s="3">
        <v>230</v>
      </c>
      <c r="E25" s="3">
        <f t="shared" si="0"/>
        <v>1.217483944213906</v>
      </c>
      <c r="F25" s="2">
        <f t="shared" si="1"/>
        <v>71.739130434782609</v>
      </c>
      <c r="G25" s="16">
        <f t="shared" si="2"/>
        <v>2.3617278360175926</v>
      </c>
    </row>
    <row r="26" spans="1:11" ht="15.75" thickBot="1">
      <c r="A26" s="10">
        <v>1982</v>
      </c>
      <c r="B26" s="2">
        <v>22</v>
      </c>
      <c r="C26" s="3">
        <v>16.5</v>
      </c>
      <c r="D26" s="3">
        <v>232.2</v>
      </c>
      <c r="E26" s="3">
        <f t="shared" si="0"/>
        <v>1.217483944213906</v>
      </c>
      <c r="F26" s="2">
        <f t="shared" si="1"/>
        <v>71.059431524547804</v>
      </c>
      <c r="G26" s="16">
        <f t="shared" si="2"/>
        <v>2.3658622154025548</v>
      </c>
    </row>
    <row r="27" spans="1:11" ht="15.75" thickBot="1">
      <c r="A27" s="10">
        <v>1983</v>
      </c>
      <c r="B27" s="2">
        <v>23</v>
      </c>
      <c r="C27" s="3">
        <v>16.899999999999999</v>
      </c>
      <c r="D27" s="3">
        <v>234.3</v>
      </c>
      <c r="E27" s="3">
        <f t="shared" si="0"/>
        <v>1.2278867046136734</v>
      </c>
      <c r="F27" s="2">
        <f t="shared" si="1"/>
        <v>72.129748186086204</v>
      </c>
      <c r="G27" s="16">
        <f t="shared" si="2"/>
        <v>2.3697722885969625</v>
      </c>
      <c r="I27" t="s">
        <v>15</v>
      </c>
      <c r="J27" t="s">
        <v>16</v>
      </c>
      <c r="K27" t="s">
        <v>18</v>
      </c>
    </row>
    <row r="28" spans="1:11" ht="15.75" thickBot="1">
      <c r="A28" s="10">
        <v>1984</v>
      </c>
      <c r="B28" s="2">
        <v>24</v>
      </c>
      <c r="C28" s="3">
        <v>17.7</v>
      </c>
      <c r="D28" s="3">
        <v>236.3</v>
      </c>
      <c r="E28" s="3">
        <f t="shared" si="0"/>
        <v>1.2479732663618064</v>
      </c>
      <c r="F28" s="2">
        <f t="shared" si="1"/>
        <v>74.904782056707575</v>
      </c>
      <c r="G28" s="16">
        <f t="shared" si="2"/>
        <v>2.3734637216323691</v>
      </c>
      <c r="I28">
        <f>10^0.0219</f>
        <v>1.0517196785351497</v>
      </c>
      <c r="J28">
        <f>10^0.7017</f>
        <v>5.0315292298931826</v>
      </c>
      <c r="K28">
        <f>(0.9908)^(1/2)</f>
        <v>0.99538937105034431</v>
      </c>
    </row>
    <row r="29" spans="1:11" ht="15.75" thickBot="1">
      <c r="A29" s="10">
        <v>1985</v>
      </c>
      <c r="B29" s="2">
        <v>25</v>
      </c>
      <c r="C29" s="3">
        <v>18.5</v>
      </c>
      <c r="D29" s="3">
        <v>238.5</v>
      </c>
      <c r="E29" s="3">
        <f t="shared" si="0"/>
        <v>1.2671717284030135</v>
      </c>
      <c r="F29" s="2">
        <f t="shared" si="1"/>
        <v>77.568134171907758</v>
      </c>
      <c r="G29" s="16">
        <f t="shared" si="2"/>
        <v>2.3774883833761327</v>
      </c>
      <c r="I29" t="s">
        <v>17</v>
      </c>
    </row>
    <row r="30" spans="1:11" ht="15.75" thickBot="1">
      <c r="A30" s="10">
        <v>1986</v>
      </c>
      <c r="B30" s="2">
        <v>26</v>
      </c>
      <c r="C30" s="3">
        <v>19.5</v>
      </c>
      <c r="D30" s="3">
        <v>240.7</v>
      </c>
      <c r="E30" s="3">
        <f t="shared" si="0"/>
        <v>1.2900346113625178</v>
      </c>
      <c r="F30" s="2">
        <f t="shared" si="1"/>
        <v>81.013710012463648</v>
      </c>
      <c r="G30" s="16">
        <f t="shared" si="2"/>
        <v>2.3814760902750298</v>
      </c>
    </row>
    <row r="31" spans="1:11" ht="15.75" thickBot="1">
      <c r="A31" s="10">
        <v>1987</v>
      </c>
      <c r="B31" s="2">
        <v>27</v>
      </c>
      <c r="C31" s="3">
        <v>20.9</v>
      </c>
      <c r="D31" s="3">
        <v>242.8</v>
      </c>
      <c r="E31" s="3">
        <f t="shared" si="0"/>
        <v>1.3201462861110538</v>
      </c>
      <c r="F31" s="2">
        <f t="shared" si="1"/>
        <v>86.079077429983528</v>
      </c>
      <c r="G31" s="16">
        <f t="shared" si="2"/>
        <v>2.38524868240322</v>
      </c>
      <c r="I31" t="s">
        <v>19</v>
      </c>
      <c r="J31" t="s">
        <v>20</v>
      </c>
      <c r="K31" t="s">
        <v>21</v>
      </c>
    </row>
    <row r="32" spans="1:11" ht="15.75" thickBot="1">
      <c r="A32" s="10">
        <v>1988</v>
      </c>
      <c r="B32" s="2">
        <v>28</v>
      </c>
      <c r="C32" s="3">
        <v>22.1</v>
      </c>
      <c r="D32" s="3">
        <v>245</v>
      </c>
      <c r="E32" s="3">
        <f t="shared" si="0"/>
        <v>1.3443922736851106</v>
      </c>
      <c r="F32" s="2">
        <f t="shared" si="1"/>
        <v>90.204081632653057</v>
      </c>
      <c r="G32" s="16">
        <f t="shared" si="2"/>
        <v>2.3891660843645326</v>
      </c>
      <c r="H32" s="5">
        <v>1970</v>
      </c>
      <c r="I32">
        <f>5.5659*(1.0517)^B14</f>
        <v>9.2141258239586499</v>
      </c>
      <c r="J32">
        <v>10</v>
      </c>
      <c r="K32">
        <f>((J32-I32)/J32)*100</f>
        <v>7.8587417604135013</v>
      </c>
    </row>
    <row r="33" spans="1:11" ht="15.75" thickBot="1">
      <c r="A33" s="10">
        <v>1989</v>
      </c>
      <c r="B33" s="2">
        <v>29</v>
      </c>
      <c r="C33" s="3">
        <v>23.6</v>
      </c>
      <c r="D33" s="3">
        <v>247.3</v>
      </c>
      <c r="E33" s="3">
        <f t="shared" si="0"/>
        <v>1.3729120029701065</v>
      </c>
      <c r="F33" s="2">
        <f t="shared" si="1"/>
        <v>95.430651031136279</v>
      </c>
      <c r="G33" s="16">
        <f t="shared" si="2"/>
        <v>2.3932241163612971</v>
      </c>
      <c r="H33" s="5">
        <v>1990</v>
      </c>
      <c r="I33">
        <f>5.5659*(1.0517)^B34</f>
        <v>25.251757898337772</v>
      </c>
      <c r="J33">
        <v>25.3</v>
      </c>
      <c r="K33">
        <f>((J33-I33)/J33)*100</f>
        <v>0.19068024372422521</v>
      </c>
    </row>
    <row r="34" spans="1:11" ht="15.75" thickBot="1">
      <c r="A34" s="10">
        <v>1990</v>
      </c>
      <c r="B34" s="2">
        <v>30</v>
      </c>
      <c r="C34" s="3">
        <v>25.3</v>
      </c>
      <c r="D34" s="3">
        <v>250.1</v>
      </c>
      <c r="E34" s="3">
        <f t="shared" si="0"/>
        <v>1.4031205211758178</v>
      </c>
      <c r="F34" s="2">
        <f t="shared" si="1"/>
        <v>101.15953618552579</v>
      </c>
      <c r="G34" s="16">
        <f t="shared" si="2"/>
        <v>2.3981136917305022</v>
      </c>
    </row>
    <row r="35" spans="1:11" ht="15.75" thickBot="1">
      <c r="A35" s="10">
        <v>1991</v>
      </c>
      <c r="B35" s="2">
        <v>31</v>
      </c>
      <c r="C35" s="3">
        <v>27</v>
      </c>
      <c r="D35" s="3">
        <v>253.5</v>
      </c>
      <c r="E35" s="3">
        <f t="shared" si="0"/>
        <v>1.4313637641589871</v>
      </c>
      <c r="F35" s="2">
        <f t="shared" si="1"/>
        <v>106.50887573964496</v>
      </c>
      <c r="G35" s="16">
        <f t="shared" si="2"/>
        <v>2.4039779636693548</v>
      </c>
    </row>
    <row r="36" spans="1:11" ht="15.75" thickBot="1">
      <c r="A36" s="10">
        <v>1992</v>
      </c>
      <c r="B36" s="2">
        <v>32</v>
      </c>
      <c r="C36" s="3">
        <v>29</v>
      </c>
      <c r="D36" s="3">
        <v>256.89999999999998</v>
      </c>
      <c r="E36" s="3">
        <f t="shared" si="0"/>
        <v>1.4623979978989561</v>
      </c>
      <c r="F36" s="2">
        <f t="shared" si="1"/>
        <v>112.88439081354613</v>
      </c>
      <c r="G36" s="16">
        <f t="shared" si="2"/>
        <v>2.4097641042663462</v>
      </c>
    </row>
    <row r="37" spans="1:11" ht="15.75" thickBot="1">
      <c r="A37" s="10">
        <v>1993</v>
      </c>
      <c r="B37" s="2">
        <v>33</v>
      </c>
      <c r="C37" s="3">
        <v>30.6</v>
      </c>
      <c r="D37" s="3">
        <v>260.3</v>
      </c>
      <c r="E37" s="3">
        <f t="shared" si="0"/>
        <v>1.4857214264815799</v>
      </c>
      <c r="F37" s="2">
        <f t="shared" si="1"/>
        <v>117.55666538609297</v>
      </c>
      <c r="G37" s="16">
        <f t="shared" si="2"/>
        <v>2.4154741681092355</v>
      </c>
    </row>
    <row r="38" spans="1:11" ht="15.75" thickBot="1">
      <c r="A38" s="10">
        <v>1994</v>
      </c>
      <c r="B38" s="2">
        <v>34</v>
      </c>
      <c r="C38" s="3">
        <v>32.5</v>
      </c>
      <c r="D38" s="3">
        <v>263.39999999999998</v>
      </c>
      <c r="E38" s="3">
        <f t="shared" si="0"/>
        <v>1.5118833609788742</v>
      </c>
      <c r="F38" s="2">
        <f t="shared" si="1"/>
        <v>123.38648443432044</v>
      </c>
      <c r="G38" s="16">
        <f t="shared" si="2"/>
        <v>2.4206157706257647</v>
      </c>
    </row>
    <row r="39" spans="1:11" ht="15.75" thickBot="1">
      <c r="A39" s="10">
        <v>1995</v>
      </c>
      <c r="B39" s="2">
        <v>35</v>
      </c>
      <c r="C39" s="3">
        <v>34.200000000000003</v>
      </c>
      <c r="D39" s="3">
        <v>266.60000000000002</v>
      </c>
      <c r="E39" s="3">
        <f t="shared" si="0"/>
        <v>1.5340261060561351</v>
      </c>
      <c r="F39" s="2">
        <f t="shared" si="1"/>
        <v>128.28207051762942</v>
      </c>
      <c r="G39" s="16">
        <f t="shared" si="2"/>
        <v>2.4258601450778401</v>
      </c>
    </row>
    <row r="40" spans="1:11" ht="15.75" thickBot="1">
      <c r="A40" s="10">
        <v>1996</v>
      </c>
      <c r="B40" s="2">
        <v>36</v>
      </c>
      <c r="C40" s="3">
        <v>36.5</v>
      </c>
      <c r="D40" s="3">
        <v>269.7</v>
      </c>
      <c r="E40" s="3">
        <f t="shared" si="0"/>
        <v>1.5622928644564746</v>
      </c>
      <c r="F40" s="2">
        <f t="shared" si="1"/>
        <v>135.33555802743788</v>
      </c>
      <c r="G40" s="16">
        <f t="shared" si="2"/>
        <v>2.4308809464528909</v>
      </c>
    </row>
    <row r="41" spans="1:11" ht="15.75" thickBot="1">
      <c r="A41" s="10">
        <v>1997</v>
      </c>
      <c r="B41" s="2">
        <v>37</v>
      </c>
      <c r="C41" s="3">
        <v>37.5</v>
      </c>
      <c r="D41" s="3">
        <v>272.89999999999998</v>
      </c>
      <c r="E41" s="3">
        <f t="shared" si="0"/>
        <v>1.5740312677277186</v>
      </c>
      <c r="F41" s="2">
        <f t="shared" si="1"/>
        <v>137.41297178453647</v>
      </c>
      <c r="G41" s="16">
        <f t="shared" si="2"/>
        <v>2.4360035356698964</v>
      </c>
    </row>
    <row r="42" spans="1:11" ht="15.75" thickBot="1">
      <c r="A42" s="10">
        <v>1998</v>
      </c>
      <c r="B42" s="2">
        <v>38</v>
      </c>
      <c r="C42" s="3">
        <v>38.6</v>
      </c>
      <c r="D42" s="3">
        <v>276.10000000000002</v>
      </c>
      <c r="E42" s="3">
        <f t="shared" si="0"/>
        <v>1.5865873046717547</v>
      </c>
      <c r="F42" s="2">
        <f t="shared" si="1"/>
        <v>139.80441868888084</v>
      </c>
      <c r="G42" s="16">
        <f t="shared" si="2"/>
        <v>2.4410664066392633</v>
      </c>
    </row>
    <row r="43" spans="1:11" ht="15.75" thickBot="1">
      <c r="A43" s="10">
        <v>1999</v>
      </c>
      <c r="B43" s="2">
        <v>39</v>
      </c>
      <c r="C43" s="3">
        <v>40.799999999999997</v>
      </c>
      <c r="D43" s="3">
        <v>279.3</v>
      </c>
      <c r="E43" s="3">
        <f t="shared" si="0"/>
        <v>1.6106601630898798</v>
      </c>
      <c r="F43" s="2">
        <f t="shared" si="1"/>
        <v>146.07948442534908</v>
      </c>
      <c r="G43" s="16">
        <f t="shared" si="2"/>
        <v>2.4460709357010049</v>
      </c>
    </row>
    <row r="44" spans="1:11" ht="15.75" thickBot="1">
      <c r="A44" s="10">
        <v>2000</v>
      </c>
      <c r="B44" s="2">
        <v>40</v>
      </c>
      <c r="C44" s="3">
        <v>41.6</v>
      </c>
      <c r="D44" s="3">
        <v>282.39999999999998</v>
      </c>
      <c r="E44" s="3">
        <f t="shared" si="0"/>
        <v>1.6190933306267428</v>
      </c>
      <c r="F44" s="2">
        <f t="shared" si="1"/>
        <v>147.30878186968837</v>
      </c>
      <c r="G44" s="16">
        <f t="shared" si="2"/>
        <v>2.4508646923797657</v>
      </c>
    </row>
    <row r="45" spans="1:11" ht="15.75" thickBot="1">
      <c r="A45" s="10">
        <v>2001</v>
      </c>
      <c r="B45" s="2">
        <v>41</v>
      </c>
      <c r="C45" s="3">
        <v>42.4</v>
      </c>
      <c r="D45" s="3">
        <v>285.5</v>
      </c>
      <c r="E45" s="3">
        <f t="shared" si="0"/>
        <v>1.6273658565927325</v>
      </c>
      <c r="F45" s="2">
        <f t="shared" si="1"/>
        <v>148.51138353765324</v>
      </c>
      <c r="G45" s="16">
        <f t="shared" si="2"/>
        <v>2.4556061125818669</v>
      </c>
    </row>
    <row r="46" spans="1:11" ht="15.75" thickBot="1">
      <c r="A46" s="11">
        <v>2002</v>
      </c>
      <c r="B46" s="12">
        <v>42</v>
      </c>
      <c r="C46" s="13">
        <v>44.1</v>
      </c>
      <c r="D46" s="13">
        <v>288.60000000000002</v>
      </c>
      <c r="E46" s="13">
        <f t="shared" si="0"/>
        <v>1.6444385894678384</v>
      </c>
      <c r="F46" s="12">
        <f t="shared" si="1"/>
        <v>152.80665280665281</v>
      </c>
      <c r="G46" s="17">
        <f t="shared" si="2"/>
        <v>2.4602963267574753</v>
      </c>
    </row>
    <row r="49" spans="9:11">
      <c r="I49" t="s">
        <v>15</v>
      </c>
      <c r="J49" t="s">
        <v>16</v>
      </c>
      <c r="K49" t="s">
        <v>18</v>
      </c>
    </row>
    <row r="50" spans="9:11">
      <c r="I50">
        <f>10^0.0046</f>
        <v>1.0106481840827941</v>
      </c>
      <c r="J50">
        <f>10^2.2636</f>
        <v>183.48476077555409</v>
      </c>
      <c r="K50">
        <f>(0.9983)^(1/2)</f>
        <v>0.99914963844261084</v>
      </c>
    </row>
    <row r="51" spans="9:11">
      <c r="I51" t="s">
        <v>25</v>
      </c>
    </row>
  </sheetData>
  <mergeCells count="2">
    <mergeCell ref="A2:A3"/>
    <mergeCell ref="E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the Holy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Cross</dc:creator>
  <cp:lastModifiedBy>Holy Cross</cp:lastModifiedBy>
  <dcterms:created xsi:type="dcterms:W3CDTF">2011-11-02T13:03:47Z</dcterms:created>
  <dcterms:modified xsi:type="dcterms:W3CDTF">2011-11-04T13:49:04Z</dcterms:modified>
</cp:coreProperties>
</file>