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<sst xmlns="http://schemas.openxmlformats.org/spreadsheetml/2006/main" count="22" uniqueCount="9">
  <si>
    <t xml:space="preserve">Cases</t>
  </si>
  <si>
    <t xml:space="preserve">Deaths</t>
  </si>
  <si>
    <t xml:space="preserve">Date</t>
  </si>
  <si>
    <t xml:space="preserve">Days after March 22, 2014</t>
  </si>
  <si>
    <t xml:space="preserve">Total</t>
  </si>
  <si>
    <t xml:space="preserve">Guinea</t>
  </si>
  <si>
    <t xml:space="preserve">Liberia</t>
  </si>
  <si>
    <t xml:space="preserve">Sierra Leone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</si>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</sst>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6" activeCellId="0" sqref="A56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1"/>
      <c r="B1" s="1"/>
      <c r="C1" s="1" t="s">
        <v>0</v>
      </c>
      <c r="D1" s="1" t="s">
        <v>1</v>
      </c>
      <c r="E1" s="1" t="s">
        <v>0</v>
      </c>
      <c r="F1" s="1" t="s">
        <v>1</v>
      </c>
      <c r="G1" s="1" t="s">
        <v>0</v>
      </c>
      <c r="H1" s="1" t="s">
        <v>1</v>
      </c>
      <c r="I1" s="1" t="s">
        <v>0</v>
      </c>
      <c r="J1" s="1" t="s">
        <v>1</v>
      </c>
    </row>
    <row r="2" customFormat="false" ht="35.05" hidden="false" customHeight="false" outlineLevel="0" collapsed="false">
      <c r="A2" s="1" t="s">
        <v>2</v>
      </c>
      <c r="B2" s="1" t="s">
        <v>3</v>
      </c>
      <c r="C2" s="1" t="s">
        <v>4</v>
      </c>
      <c r="D2" s="1"/>
      <c r="E2" s="1" t="s">
        <v>5</v>
      </c>
      <c r="F2" s="1"/>
      <c r="G2" s="1" t="s">
        <v>6</v>
      </c>
      <c r="H2" s="1"/>
      <c r="I2" s="1" t="s">
        <v>7</v>
      </c>
      <c r="J2" s="1"/>
    </row>
    <row r="3" customFormat="false" ht="12.8" hidden="false" customHeight="false" outlineLevel="0" collapsed="false">
      <c r="A3" s="1" t="str">
        <f aca="false">"2014-3-22"</f>
        <v>2014-3-22</v>
      </c>
      <c r="B3" s="1" t="n">
        <f aca="false">_xlfn.DAYS(A3,$A$3)</f>
        <v>0</v>
      </c>
      <c r="C3" s="1" t="n">
        <v>49</v>
      </c>
      <c r="D3" s="1" t="n">
        <v>29</v>
      </c>
      <c r="E3" s="1" t="n">
        <v>49</v>
      </c>
      <c r="F3" s="1" t="n">
        <v>29</v>
      </c>
    </row>
    <row r="4" customFormat="false" ht="12.8" hidden="false" customHeight="false" outlineLevel="0" collapsed="false">
      <c r="A4" s="1" t="str">
        <f aca="false">"2014-3-31"</f>
        <v>2014-3-31</v>
      </c>
      <c r="B4" s="1" t="n">
        <f aca="false">_xlfn.DAYS(A4,$A$3)</f>
        <v>9</v>
      </c>
      <c r="C4" s="1" t="n">
        <v>130</v>
      </c>
      <c r="D4" s="1" t="n">
        <v>82</v>
      </c>
      <c r="E4" s="1" t="n">
        <v>122</v>
      </c>
      <c r="F4" s="1" t="n">
        <v>80</v>
      </c>
      <c r="G4" s="1" t="n">
        <v>8</v>
      </c>
      <c r="H4" s="1" t="n">
        <v>2</v>
      </c>
      <c r="I4" s="1" t="s">
        <v>8</v>
      </c>
      <c r="J4" s="1" t="s">
        <v>8</v>
      </c>
    </row>
    <row r="5" customFormat="false" ht="12.8" hidden="false" customHeight="false" outlineLevel="0" collapsed="false">
      <c r="A5" s="1" t="str">
        <f aca="false">"2014-4-14"</f>
        <v>2014-4-14</v>
      </c>
      <c r="B5" s="1" t="n">
        <f aca="false">_xlfn.DAYS(A5,$A$3)</f>
        <v>23</v>
      </c>
      <c r="C5" s="1" t="n">
        <v>176</v>
      </c>
      <c r="D5" s="1" t="n">
        <v>110</v>
      </c>
      <c r="E5" s="1" t="n">
        <v>168</v>
      </c>
      <c r="F5" s="1" t="n">
        <v>108</v>
      </c>
      <c r="G5" s="1" t="n">
        <v>8</v>
      </c>
      <c r="H5" s="1" t="n">
        <v>2</v>
      </c>
      <c r="I5" s="1" t="s">
        <v>8</v>
      </c>
      <c r="J5" s="1" t="s">
        <v>8</v>
      </c>
    </row>
    <row r="6" customFormat="false" ht="12.8" hidden="false" customHeight="false" outlineLevel="0" collapsed="false">
      <c r="A6" s="1" t="str">
        <f aca="false">"2014-5-1"</f>
        <v>2014-5-1</v>
      </c>
      <c r="B6" s="1" t="n">
        <f aca="false">_xlfn.DAYS(A6,$A$3)</f>
        <v>40</v>
      </c>
      <c r="C6" s="1" t="n">
        <v>239</v>
      </c>
      <c r="D6" s="1" t="n">
        <v>160</v>
      </c>
      <c r="E6" s="1" t="n">
        <v>226</v>
      </c>
      <c r="F6" s="1" t="n">
        <v>149</v>
      </c>
      <c r="G6" s="1" t="n">
        <v>13</v>
      </c>
      <c r="H6" s="1" t="n">
        <v>11</v>
      </c>
      <c r="I6" s="1" t="s">
        <v>8</v>
      </c>
      <c r="J6" s="1" t="s">
        <v>8</v>
      </c>
    </row>
    <row r="7" customFormat="false" ht="12.8" hidden="false" customHeight="false" outlineLevel="0" collapsed="false">
      <c r="A7" s="1" t="str">
        <f aca="false">"2014-5-12"</f>
        <v>2014-5-12</v>
      </c>
      <c r="B7" s="1" t="n">
        <f aca="false">_xlfn.DAYS(A7,$A$3)</f>
        <v>51</v>
      </c>
      <c r="C7" s="1" t="n">
        <v>260</v>
      </c>
      <c r="D7" s="1" t="n">
        <v>182</v>
      </c>
      <c r="E7" s="1" t="n">
        <v>248</v>
      </c>
      <c r="F7" s="1" t="n">
        <v>171</v>
      </c>
      <c r="G7" s="1" t="n">
        <v>12</v>
      </c>
      <c r="H7" s="1" t="n">
        <v>11</v>
      </c>
      <c r="I7" s="1" t="s">
        <v>8</v>
      </c>
      <c r="J7" s="1" t="s">
        <v>8</v>
      </c>
    </row>
    <row r="8" customFormat="false" ht="12.8" hidden="false" customHeight="false" outlineLevel="0" collapsed="false">
      <c r="A8" s="1" t="str">
        <f aca="false">"2014-5-27"</f>
        <v>2014-5-27</v>
      </c>
      <c r="B8" s="1" t="n">
        <f aca="false">_xlfn.DAYS(A8,$A$3)</f>
        <v>66</v>
      </c>
      <c r="C8" s="1" t="n">
        <v>309</v>
      </c>
      <c r="D8" s="1" t="n">
        <v>202</v>
      </c>
      <c r="E8" s="1" t="n">
        <v>281</v>
      </c>
      <c r="F8" s="1" t="n">
        <v>186</v>
      </c>
      <c r="G8" s="1" t="n">
        <v>12</v>
      </c>
      <c r="H8" s="1" t="n">
        <v>11</v>
      </c>
      <c r="I8" s="1" t="n">
        <v>16</v>
      </c>
      <c r="J8" s="1" t="n">
        <v>5</v>
      </c>
    </row>
    <row r="9" customFormat="false" ht="12.8" hidden="false" customHeight="false" outlineLevel="0" collapsed="false">
      <c r="A9" s="1" t="str">
        <f aca="false">"2014-6-17"</f>
        <v>2014-6-17</v>
      </c>
      <c r="B9" s="1" t="n">
        <f aca="false">_xlfn.DAYS(A9,$A$3)</f>
        <v>87</v>
      </c>
      <c r="C9" s="1" t="n">
        <v>528</v>
      </c>
      <c r="D9" s="1" t="n">
        <v>337</v>
      </c>
      <c r="E9" s="1" t="n">
        <v>398</v>
      </c>
      <c r="F9" s="1" t="n">
        <v>264</v>
      </c>
      <c r="G9" s="1" t="n">
        <v>33</v>
      </c>
      <c r="H9" s="1" t="n">
        <v>24</v>
      </c>
      <c r="I9" s="1" t="n">
        <v>97</v>
      </c>
      <c r="J9" s="1" t="n">
        <v>49</v>
      </c>
    </row>
    <row r="10" customFormat="false" ht="12.8" hidden="false" customHeight="false" outlineLevel="0" collapsed="false">
      <c r="A10" s="1" t="str">
        <f aca="false">"2014-7-2"</f>
        <v>2014-7-2</v>
      </c>
      <c r="B10" s="1" t="n">
        <f aca="false">_xlfn.DAYS(A10,$A$3)</f>
        <v>102</v>
      </c>
      <c r="C10" s="1" t="n">
        <v>779</v>
      </c>
      <c r="D10" s="1" t="n">
        <v>481</v>
      </c>
      <c r="E10" s="1" t="n">
        <v>412</v>
      </c>
      <c r="F10" s="1" t="n">
        <v>305</v>
      </c>
      <c r="G10" s="1" t="n">
        <v>115</v>
      </c>
      <c r="H10" s="1" t="n">
        <v>75</v>
      </c>
      <c r="I10" s="1" t="n">
        <v>252</v>
      </c>
      <c r="J10" s="1" t="n">
        <v>101</v>
      </c>
    </row>
    <row r="11" customFormat="false" ht="12.8" hidden="false" customHeight="false" outlineLevel="0" collapsed="false">
      <c r="A11" s="1" t="str">
        <f aca="false">"2014-7-14"</f>
        <v>2014-7-14</v>
      </c>
      <c r="B11" s="1" t="n">
        <f aca="false">_xlfn.DAYS(A11,$A$3)</f>
        <v>114</v>
      </c>
      <c r="C11" s="1" t="n">
        <v>982</v>
      </c>
      <c r="D11" s="1" t="n">
        <v>613</v>
      </c>
      <c r="E11" s="1" t="n">
        <v>411</v>
      </c>
      <c r="F11" s="1" t="n">
        <v>310</v>
      </c>
      <c r="G11" s="1" t="n">
        <v>174</v>
      </c>
      <c r="H11" s="1" t="n">
        <v>106</v>
      </c>
      <c r="I11" s="1" t="n">
        <v>397</v>
      </c>
      <c r="J11" s="1" t="n">
        <v>197</v>
      </c>
    </row>
    <row r="12" customFormat="false" ht="12.8" hidden="false" customHeight="false" outlineLevel="0" collapsed="false">
      <c r="A12" s="1" t="str">
        <f aca="false">"2014-7-23"</f>
        <v>2014-7-23</v>
      </c>
      <c r="B12" s="1" t="n">
        <f aca="false">_xlfn.DAYS(A12,$A$3)</f>
        <v>123</v>
      </c>
      <c r="C12" s="1" t="n">
        <v>1201</v>
      </c>
      <c r="D12" s="1" t="n">
        <v>672</v>
      </c>
      <c r="E12" s="1" t="n">
        <v>427</v>
      </c>
      <c r="F12" s="1" t="n">
        <v>319</v>
      </c>
      <c r="G12" s="1" t="n">
        <v>249</v>
      </c>
      <c r="H12" s="1" t="n">
        <v>129</v>
      </c>
      <c r="I12" s="1" t="n">
        <v>525</v>
      </c>
      <c r="J12" s="1" t="n">
        <v>224</v>
      </c>
    </row>
    <row r="13" customFormat="false" ht="12.8" hidden="false" customHeight="false" outlineLevel="0" collapsed="false">
      <c r="A13" s="1" t="str">
        <f aca="false">"2014-7-30"</f>
        <v>2014-7-30</v>
      </c>
      <c r="B13" s="1" t="n">
        <f aca="false">_xlfn.DAYS(A13,$A$3)</f>
        <v>130</v>
      </c>
      <c r="C13" s="1" t="n">
        <v>1437</v>
      </c>
      <c r="D13" s="1" t="n">
        <v>825</v>
      </c>
      <c r="E13" s="1" t="n">
        <v>472</v>
      </c>
      <c r="F13" s="1" t="n">
        <v>346</v>
      </c>
      <c r="G13" s="1" t="n">
        <v>391</v>
      </c>
      <c r="H13" s="1" t="n">
        <v>227</v>
      </c>
      <c r="I13" s="1" t="n">
        <v>574</v>
      </c>
      <c r="J13" s="1" t="n">
        <v>252</v>
      </c>
    </row>
    <row r="14" customFormat="false" ht="12.8" hidden="false" customHeight="false" outlineLevel="0" collapsed="false">
      <c r="A14" s="1" t="str">
        <f aca="false">"2014-8-9"</f>
        <v>2014-8-9</v>
      </c>
      <c r="B14" s="1" t="n">
        <f aca="false">_xlfn.DAYS(A14,$A$3)</f>
        <v>140</v>
      </c>
      <c r="C14" s="1" t="n">
        <v>1835</v>
      </c>
      <c r="D14" s="1" t="n">
        <v>1011</v>
      </c>
      <c r="E14" s="1" t="n">
        <v>506</v>
      </c>
      <c r="F14" s="1" t="n">
        <v>373</v>
      </c>
      <c r="G14" s="1" t="n">
        <v>599</v>
      </c>
      <c r="H14" s="1" t="n">
        <v>323</v>
      </c>
      <c r="I14" s="1" t="n">
        <v>730</v>
      </c>
      <c r="J14" s="1" t="n">
        <v>315</v>
      </c>
    </row>
    <row r="15" customFormat="false" ht="12.8" hidden="false" customHeight="false" outlineLevel="0" collapsed="false">
      <c r="A15" s="1" t="str">
        <f aca="false">"2014-8-16"</f>
        <v>2014-8-16</v>
      </c>
      <c r="B15" s="1" t="n">
        <f aca="false">_xlfn.DAYS(A15,$A$3)</f>
        <v>147</v>
      </c>
      <c r="C15" s="1" t="n">
        <v>2225</v>
      </c>
      <c r="D15" s="1" t="n">
        <v>1225</v>
      </c>
      <c r="E15" s="1" t="n">
        <v>543</v>
      </c>
      <c r="F15" s="1" t="n">
        <v>394</v>
      </c>
      <c r="G15" s="1" t="n">
        <v>834</v>
      </c>
      <c r="H15" s="1" t="n">
        <v>466</v>
      </c>
      <c r="I15" s="1" t="n">
        <v>848</v>
      </c>
      <c r="J15" s="1" t="n">
        <v>365</v>
      </c>
    </row>
    <row r="16" customFormat="false" ht="12.8" hidden="false" customHeight="false" outlineLevel="0" collapsed="false">
      <c r="A16" s="1" t="str">
        <f aca="false">"2014-8-31"</f>
        <v>2014-8-31</v>
      </c>
      <c r="B16" s="1" t="n">
        <f aca="false">_xlfn.DAYS(A16,$A$3)</f>
        <v>162</v>
      </c>
      <c r="C16" s="1" t="n">
        <v>3664</v>
      </c>
      <c r="D16" s="1" t="n">
        <v>1794</v>
      </c>
      <c r="E16" s="1" t="n">
        <v>771</v>
      </c>
      <c r="F16" s="1" t="n">
        <v>494</v>
      </c>
      <c r="G16" s="1" t="n">
        <v>1698</v>
      </c>
      <c r="H16" s="1" t="n">
        <v>871</v>
      </c>
      <c r="I16" s="1" t="n">
        <v>1216</v>
      </c>
      <c r="J16" s="1" t="n">
        <v>436</v>
      </c>
    </row>
    <row r="17" customFormat="false" ht="12.8" hidden="false" customHeight="false" outlineLevel="0" collapsed="false">
      <c r="A17" s="1" t="str">
        <f aca="false">"2014-9-14"</f>
        <v>2014-9-14</v>
      </c>
      <c r="B17" s="1" t="n">
        <f aca="false">_xlfn.DAYS(A17,$A$3)</f>
        <v>176</v>
      </c>
      <c r="C17" s="1" t="n">
        <v>5327</v>
      </c>
      <c r="D17" s="1" t="n">
        <v>2578</v>
      </c>
      <c r="E17" s="1" t="n">
        <v>942</v>
      </c>
      <c r="F17" s="1" t="n">
        <v>601</v>
      </c>
      <c r="G17" s="1" t="n">
        <v>2720</v>
      </c>
      <c r="H17" s="1" t="n">
        <v>1461</v>
      </c>
      <c r="I17" s="1" t="n">
        <v>1655</v>
      </c>
      <c r="J17" s="1" t="n">
        <v>516</v>
      </c>
    </row>
    <row r="18" customFormat="false" ht="12.8" hidden="false" customHeight="false" outlineLevel="0" collapsed="false">
      <c r="A18" s="1" t="str">
        <f aca="false">"2014-9-28"</f>
        <v>2014-9-28</v>
      </c>
      <c r="B18" s="1" t="n">
        <f aca="false">_xlfn.DAYS(A18,$A$3)</f>
        <v>190</v>
      </c>
      <c r="C18" s="1" t="n">
        <v>7169</v>
      </c>
      <c r="D18" s="1" t="n">
        <v>3278</v>
      </c>
      <c r="E18" s="1" t="n">
        <v>1157</v>
      </c>
      <c r="F18" s="1" t="n">
        <v>710</v>
      </c>
      <c r="G18" s="1" t="n">
        <v>3696</v>
      </c>
      <c r="H18" s="1" t="n">
        <v>1998</v>
      </c>
      <c r="I18" s="1" t="n">
        <v>2317</v>
      </c>
      <c r="J18" s="1" t="n">
        <v>570</v>
      </c>
    </row>
    <row r="19" customFormat="false" ht="12.8" hidden="false" customHeight="false" outlineLevel="0" collapsed="false">
      <c r="A19" s="1" t="str">
        <f aca="false">"2014-10-12"</f>
        <v>2014-10-12</v>
      </c>
      <c r="B19" s="1" t="n">
        <f aca="false">_xlfn.DAYS(A19,$A$3)</f>
        <v>204</v>
      </c>
      <c r="C19" s="1" t="n">
        <v>8950</v>
      </c>
      <c r="D19" s="1" t="n">
        <v>4476</v>
      </c>
      <c r="E19" s="1" t="n">
        <v>1472</v>
      </c>
      <c r="F19" s="1" t="n">
        <v>843</v>
      </c>
      <c r="G19" s="1" t="n">
        <v>4249</v>
      </c>
      <c r="H19" s="1" t="n">
        <v>2458</v>
      </c>
      <c r="I19" s="1" t="n">
        <v>3252</v>
      </c>
      <c r="J19" s="1" t="n">
        <v>1183</v>
      </c>
    </row>
    <row r="20" customFormat="false" ht="12.8" hidden="false" customHeight="false" outlineLevel="0" collapsed="false">
      <c r="A20" s="1" t="str">
        <f aca="false">"2014-10-19"</f>
        <v>2014-10-19</v>
      </c>
      <c r="B20" s="1" t="n">
        <f aca="false">_xlfn.DAYS(A20,$A$3)</f>
        <v>211</v>
      </c>
      <c r="C20" s="1" t="n">
        <v>9911</v>
      </c>
      <c r="D20" s="1" t="n">
        <v>4890</v>
      </c>
      <c r="E20" s="1" t="n">
        <v>1540</v>
      </c>
      <c r="F20" s="1" t="n">
        <v>926</v>
      </c>
      <c r="G20" s="1" t="n">
        <v>4665</v>
      </c>
      <c r="H20" s="1" t="n">
        <v>2705</v>
      </c>
      <c r="I20" s="1" t="n">
        <v>3706</v>
      </c>
      <c r="J20" s="1" t="n">
        <v>1259</v>
      </c>
    </row>
    <row r="21" customFormat="false" ht="12.8" hidden="false" customHeight="false" outlineLevel="0" collapsed="false">
      <c r="A21" s="1" t="str">
        <f aca="false">"2014-11-2"</f>
        <v>2014-11-2</v>
      </c>
      <c r="B21" s="1" t="n">
        <f aca="false">_xlfn.DAYS(A21,$A$3)</f>
        <v>225</v>
      </c>
      <c r="C21" s="1" t="n">
        <v>13015</v>
      </c>
      <c r="D21" s="1" t="n">
        <v>5188</v>
      </c>
      <c r="E21" s="1" t="n">
        <v>1731</v>
      </c>
      <c r="F21" s="1" t="n">
        <v>1041</v>
      </c>
      <c r="G21" s="1" t="n">
        <v>6525</v>
      </c>
      <c r="H21" s="1" t="n">
        <v>2697</v>
      </c>
      <c r="I21" s="1" t="n">
        <v>4759</v>
      </c>
      <c r="J21" s="1" t="n">
        <v>1450</v>
      </c>
    </row>
    <row r="22" customFormat="false" ht="12.8" hidden="false" customHeight="false" outlineLevel="0" collapsed="false">
      <c r="A22" s="1" t="str">
        <f aca="false">"2014-11-18"</f>
        <v>2014-11-18</v>
      </c>
      <c r="B22" s="1" t="n">
        <f aca="false">_xlfn.DAYS(A22,$A$3)</f>
        <v>241</v>
      </c>
      <c r="C22" s="1" t="n">
        <v>15291</v>
      </c>
      <c r="D22" s="1" t="n">
        <v>5765</v>
      </c>
      <c r="E22" s="1" t="n">
        <v>2047</v>
      </c>
      <c r="F22" s="1" t="n">
        <v>1214</v>
      </c>
      <c r="G22" s="1" t="n">
        <v>7082</v>
      </c>
      <c r="H22" s="1" t="n">
        <v>2963</v>
      </c>
      <c r="I22" s="1" t="n">
        <v>6190</v>
      </c>
      <c r="J22" s="1" t="n">
        <v>1598</v>
      </c>
    </row>
    <row r="23" customFormat="false" ht="12.8" hidden="false" customHeight="false" outlineLevel="0" collapsed="false">
      <c r="A23" s="1" t="str">
        <f aca="false">"2014-11-30"</f>
        <v>2014-11-30</v>
      </c>
      <c r="B23" s="1" t="n">
        <f aca="false">_xlfn.DAYS(A23,$A$3)</f>
        <v>253</v>
      </c>
      <c r="C23" s="1" t="n">
        <v>17110</v>
      </c>
      <c r="D23" s="1" t="n">
        <v>6397</v>
      </c>
      <c r="E23" s="1" t="n">
        <v>2164</v>
      </c>
      <c r="F23" s="1" t="n">
        <v>1325</v>
      </c>
      <c r="G23" s="1" t="n">
        <v>7653</v>
      </c>
      <c r="H23" s="1" t="n">
        <v>3157</v>
      </c>
      <c r="I23" s="1" t="n">
        <v>7312</v>
      </c>
      <c r="J23" s="1" t="n">
        <v>1915</v>
      </c>
    </row>
    <row r="24" customFormat="false" ht="12.8" hidden="false" customHeight="false" outlineLevel="0" collapsed="false">
      <c r="A24" s="1" t="str">
        <f aca="false">"2014-12-14"</f>
        <v>2014-12-14</v>
      </c>
      <c r="B24" s="1" t="n">
        <f aca="false">_xlfn.DAYS(A24,$A$3)</f>
        <v>267</v>
      </c>
      <c r="C24" s="1" t="n">
        <v>18565</v>
      </c>
      <c r="D24" s="1" t="n">
        <v>7273</v>
      </c>
      <c r="E24" s="1" t="n">
        <v>2415</v>
      </c>
      <c r="F24" s="1" t="n">
        <v>1525</v>
      </c>
      <c r="G24" s="1" t="n">
        <v>7819</v>
      </c>
      <c r="H24" s="1" t="n">
        <v>3346</v>
      </c>
      <c r="I24" s="1" t="n">
        <v>8356</v>
      </c>
      <c r="J24" s="1" t="n">
        <v>2417</v>
      </c>
    </row>
    <row r="25" customFormat="false" ht="12.8" hidden="false" customHeight="false" outlineLevel="0" collapsed="false">
      <c r="A25" s="1" t="str">
        <f aca="false">"2014-12-28"</f>
        <v>2014-12-28</v>
      </c>
      <c r="B25" s="1" t="n">
        <f aca="false">_xlfn.DAYS(A25,$A$3)</f>
        <v>281</v>
      </c>
      <c r="C25" s="1" t="n">
        <v>20171</v>
      </c>
      <c r="D25" s="1" t="n">
        <v>7890</v>
      </c>
      <c r="E25" s="1" t="n">
        <v>2707</v>
      </c>
      <c r="F25" s="1" t="n">
        <v>1709</v>
      </c>
      <c r="G25" s="1" t="n">
        <v>8018</v>
      </c>
      <c r="H25" s="1" t="n">
        <v>3423</v>
      </c>
      <c r="I25" s="1" t="n">
        <v>9446</v>
      </c>
      <c r="J25" s="1" t="n">
        <v>2758</v>
      </c>
    </row>
    <row r="26" customFormat="false" ht="12.8" hidden="false" customHeight="false" outlineLevel="0" collapsed="false">
      <c r="A26" s="1" t="str">
        <f aca="false">"2015-1-11"</f>
        <v>2015-1-11</v>
      </c>
      <c r="B26" s="1" t="n">
        <f aca="false">_xlfn.DAYS(A26,$A$3)</f>
        <v>295</v>
      </c>
      <c r="C26" s="1" t="n">
        <v>21226</v>
      </c>
      <c r="D26" s="1" t="n">
        <v>8399</v>
      </c>
      <c r="E26" s="1" t="n">
        <v>2806</v>
      </c>
      <c r="F26" s="1" t="n">
        <v>1814</v>
      </c>
      <c r="G26" s="1" t="n">
        <v>8331</v>
      </c>
      <c r="H26" s="1" t="n">
        <v>3538</v>
      </c>
      <c r="I26" s="1" t="n">
        <v>10124</v>
      </c>
      <c r="J26" s="1" t="n">
        <v>3062</v>
      </c>
    </row>
    <row r="27" customFormat="false" ht="12.8" hidden="false" customHeight="false" outlineLevel="0" collapsed="false">
      <c r="A27" s="1" t="str">
        <f aca="false">"2015-1-25"</f>
        <v>2015-1-25</v>
      </c>
      <c r="B27" s="1" t="n">
        <f aca="false">_xlfn.DAYS(A27,$A$3)</f>
        <v>309</v>
      </c>
      <c r="C27" s="1" t="n">
        <v>22022</v>
      </c>
      <c r="D27" s="1" t="n">
        <v>8780</v>
      </c>
      <c r="E27" s="1" t="n">
        <v>2917</v>
      </c>
      <c r="F27" s="1" t="n">
        <v>1910</v>
      </c>
      <c r="G27" s="1" t="n">
        <v>8622</v>
      </c>
      <c r="H27" s="1" t="n">
        <v>3686</v>
      </c>
      <c r="I27" s="1" t="n">
        <v>10518</v>
      </c>
      <c r="J27" s="1" t="n">
        <v>3199</v>
      </c>
    </row>
    <row r="28" customFormat="false" ht="12.8" hidden="false" customHeight="false" outlineLevel="0" collapsed="false">
      <c r="A28" s="1" t="str">
        <f aca="false">"2015-2-8"</f>
        <v>2015-2-8</v>
      </c>
      <c r="B28" s="1" t="n">
        <f aca="false">_xlfn.DAYS(A28,$A$3)</f>
        <v>323</v>
      </c>
      <c r="C28" s="1" t="n">
        <v>22824</v>
      </c>
      <c r="D28" s="1" t="n">
        <v>9147</v>
      </c>
      <c r="E28" s="1" t="n">
        <v>3044</v>
      </c>
      <c r="F28" s="1" t="n">
        <v>1995</v>
      </c>
      <c r="G28" s="1" t="n">
        <v>8881</v>
      </c>
      <c r="H28" s="1" t="n">
        <v>3826</v>
      </c>
      <c r="I28" s="1" t="n">
        <v>10934</v>
      </c>
      <c r="J28" s="1" t="n">
        <v>3341</v>
      </c>
    </row>
    <row r="29" customFormat="false" ht="12.8" hidden="false" customHeight="false" outlineLevel="0" collapsed="false">
      <c r="A29" s="1" t="str">
        <f aca="false">"2015-2-22"</f>
        <v>2015-2-22</v>
      </c>
      <c r="B29" s="1" t="n">
        <f aca="false">_xlfn.DAYS(A29,$A$3)</f>
        <v>337</v>
      </c>
      <c r="C29" s="1" t="n">
        <v>23659</v>
      </c>
      <c r="D29" s="1" t="n">
        <v>9574</v>
      </c>
      <c r="E29" s="1" t="n">
        <v>3155</v>
      </c>
      <c r="F29" s="1" t="n">
        <v>2091</v>
      </c>
      <c r="G29" s="1" t="n">
        <v>9238</v>
      </c>
      <c r="H29" s="1" t="n">
        <v>4037</v>
      </c>
      <c r="I29" s="1" t="n">
        <v>11301</v>
      </c>
      <c r="J29" s="1" t="n">
        <v>3461</v>
      </c>
    </row>
    <row r="30" customFormat="false" ht="12.8" hidden="false" customHeight="false" outlineLevel="0" collapsed="false">
      <c r="A30" s="1" t="str">
        <f aca="false">"2015-3-8"</f>
        <v>2015-3-8</v>
      </c>
      <c r="B30" s="1" t="n">
        <f aca="false">_xlfn.DAYS(A30,$A$3)</f>
        <v>351</v>
      </c>
      <c r="C30" s="1" t="n">
        <v>24282</v>
      </c>
      <c r="D30" s="1" t="n">
        <v>9976</v>
      </c>
      <c r="E30" s="1" t="n">
        <v>3285</v>
      </c>
      <c r="F30" s="1" t="n">
        <v>2170</v>
      </c>
      <c r="G30" s="1" t="n">
        <v>9343</v>
      </c>
      <c r="H30" s="1" t="n">
        <v>4162</v>
      </c>
      <c r="I30" s="1" t="n">
        <v>11619</v>
      </c>
      <c r="J30" s="1" t="n">
        <v>3629</v>
      </c>
    </row>
    <row r="31" customFormat="false" ht="12.8" hidden="false" customHeight="false" outlineLevel="0" collapsed="false">
      <c r="A31" s="1" t="str">
        <f aca="false">"2015-3-22"</f>
        <v>2015-3-22</v>
      </c>
      <c r="B31" s="1" t="n">
        <f aca="false">_xlfn.DAYS(A31,$A$3)</f>
        <v>365</v>
      </c>
      <c r="C31" s="1" t="n">
        <v>24837</v>
      </c>
      <c r="D31" s="1" t="n">
        <v>10296</v>
      </c>
      <c r="E31" s="1" t="n">
        <v>3429</v>
      </c>
      <c r="F31" s="1" t="n">
        <v>2263</v>
      </c>
      <c r="G31" s="1" t="n">
        <v>9602</v>
      </c>
      <c r="H31" s="1" t="n">
        <v>4301</v>
      </c>
      <c r="I31" s="1" t="n">
        <v>11841</v>
      </c>
      <c r="J31" s="1" t="n">
        <v>3747</v>
      </c>
    </row>
    <row r="32" customFormat="false" ht="12.8" hidden="false" customHeight="false" outlineLevel="0" collapsed="false">
      <c r="A32" s="1" t="str">
        <f aca="false">"2015-4-5"</f>
        <v>2015-4-5</v>
      </c>
      <c r="B32" s="1" t="n">
        <f aca="false">_xlfn.DAYS(A32,$A$3)</f>
        <v>379</v>
      </c>
      <c r="C32" s="1" t="n">
        <v>25480</v>
      </c>
      <c r="D32" s="1" t="n">
        <v>10557</v>
      </c>
      <c r="E32" s="1" t="n">
        <v>3515</v>
      </c>
      <c r="F32" s="1" t="n">
        <v>2333</v>
      </c>
      <c r="G32" s="1" t="n">
        <v>9862</v>
      </c>
      <c r="H32" s="1" t="n">
        <v>4408</v>
      </c>
      <c r="I32" s="1" t="n">
        <v>12138</v>
      </c>
      <c r="J32" s="1" t="n">
        <v>3831</v>
      </c>
    </row>
    <row r="33" customFormat="false" ht="12.8" hidden="false" customHeight="false" outlineLevel="0" collapsed="false">
      <c r="A33" s="1" t="str">
        <f aca="false">"2015-4-19"</f>
        <v>2015-4-19</v>
      </c>
      <c r="B33" s="1" t="n">
        <f aca="false">_xlfn.DAYS(A33,$A$3)</f>
        <v>393</v>
      </c>
      <c r="C33" s="1" t="n">
        <v>26009</v>
      </c>
      <c r="D33" s="1" t="n">
        <v>10793</v>
      </c>
      <c r="E33" s="1" t="n">
        <v>3565</v>
      </c>
      <c r="F33" s="1" t="n">
        <v>2358</v>
      </c>
      <c r="G33" s="1" t="n">
        <v>10212</v>
      </c>
      <c r="H33" s="1" t="n">
        <v>4573</v>
      </c>
      <c r="I33" s="1" t="n">
        <v>12267</v>
      </c>
      <c r="J33" s="1" t="n">
        <v>3877</v>
      </c>
    </row>
    <row r="34" customFormat="false" ht="12.8" hidden="false" customHeight="false" outlineLevel="0" collapsed="false">
      <c r="A34" s="1" t="str">
        <f aca="false">"2015-5-3"</f>
        <v>2015-5-3</v>
      </c>
      <c r="B34" s="1" t="n">
        <f aca="false">_xlfn.DAYS(A34,$A$3)</f>
        <v>407</v>
      </c>
      <c r="C34" s="1" t="n">
        <v>26558</v>
      </c>
      <c r="D34" s="1" t="n">
        <v>10990</v>
      </c>
      <c r="E34" s="1" t="n">
        <v>3589</v>
      </c>
      <c r="F34" s="1" t="n">
        <v>2386</v>
      </c>
      <c r="G34" s="1" t="n">
        <v>10564</v>
      </c>
      <c r="H34" s="1" t="n">
        <v>4716</v>
      </c>
      <c r="I34" s="1" t="n">
        <v>12440</v>
      </c>
      <c r="J34" s="1" t="n">
        <v>3903</v>
      </c>
    </row>
    <row r="35" customFormat="false" ht="12.8" hidden="false" customHeight="false" outlineLevel="0" collapsed="false">
      <c r="A35" s="1" t="str">
        <f aca="false">"2015-5-17"</f>
        <v>2015-5-17</v>
      </c>
      <c r="B35" s="1" t="n">
        <f aca="false">_xlfn.DAYS(A35,$A$3)</f>
        <v>421</v>
      </c>
      <c r="C35" s="1" t="n">
        <v>26898</v>
      </c>
      <c r="D35" s="1" t="n">
        <v>11105</v>
      </c>
      <c r="E35" s="1" t="n">
        <v>3635</v>
      </c>
      <c r="F35" s="1" t="n">
        <v>2407</v>
      </c>
      <c r="G35" s="1" t="n">
        <v>10666</v>
      </c>
      <c r="H35" s="1" t="n">
        <v>4806</v>
      </c>
      <c r="I35" s="1" t="n">
        <v>12632</v>
      </c>
      <c r="J35" s="1" t="n">
        <v>3907</v>
      </c>
    </row>
    <row r="36" customFormat="false" ht="12.8" hidden="false" customHeight="false" outlineLevel="0" collapsed="false">
      <c r="A36" s="1" t="str">
        <f aca="false">"2015-5-31"</f>
        <v>2015-5-31</v>
      </c>
      <c r="B36" s="1" t="n">
        <f aca="false">_xlfn.DAYS(A36,$A$3)</f>
        <v>435</v>
      </c>
      <c r="C36" s="1" t="n">
        <v>27110</v>
      </c>
      <c r="D36" s="1" t="n">
        <v>11132</v>
      </c>
      <c r="E36" s="1" t="n">
        <v>3652</v>
      </c>
      <c r="F36" s="1" t="n">
        <v>2429</v>
      </c>
      <c r="G36" s="1" t="n">
        <v>10666</v>
      </c>
      <c r="H36" s="1" t="n">
        <v>4806</v>
      </c>
      <c r="I36" s="1" t="n">
        <v>12827</v>
      </c>
      <c r="J36" s="1" t="n">
        <v>3912</v>
      </c>
    </row>
    <row r="37" customFormat="false" ht="12.8" hidden="false" customHeight="false" outlineLevel="0" collapsed="false">
      <c r="A37" s="1" t="str">
        <f aca="false">"2015-6-14"</f>
        <v>2015-6-14</v>
      </c>
      <c r="B37" s="1" t="n">
        <f aca="false">_xlfn.DAYS(A37,$A$3)</f>
        <v>449</v>
      </c>
      <c r="C37" s="1" t="n">
        <v>27305</v>
      </c>
      <c r="D37" s="1" t="n">
        <v>11169</v>
      </c>
      <c r="E37" s="1" t="n">
        <v>3674</v>
      </c>
      <c r="F37" s="1" t="n">
        <v>2444</v>
      </c>
      <c r="G37" s="1" t="n">
        <v>10666</v>
      </c>
      <c r="H37" s="1" t="n">
        <v>4806</v>
      </c>
      <c r="I37" s="1" t="n">
        <v>12965</v>
      </c>
      <c r="J37" s="1" t="n">
        <v>3919</v>
      </c>
    </row>
    <row r="38" customFormat="false" ht="12.8" hidden="false" customHeight="false" outlineLevel="0" collapsed="false">
      <c r="A38" s="1" t="str">
        <f aca="false">"2015-6-21"</f>
        <v>2015-6-21</v>
      </c>
      <c r="B38" s="1" t="n">
        <f aca="false">_xlfn.DAYS(A38,$A$3)</f>
        <v>456</v>
      </c>
      <c r="C38" s="1" t="n">
        <v>27443</v>
      </c>
      <c r="D38" s="1" t="n">
        <v>11207</v>
      </c>
      <c r="E38" s="1" t="n">
        <v>3718</v>
      </c>
      <c r="F38" s="1" t="n">
        <v>2473</v>
      </c>
      <c r="G38" s="1" t="n">
        <v>10666</v>
      </c>
      <c r="H38" s="1" t="n">
        <v>4806</v>
      </c>
      <c r="I38" s="1" t="n">
        <v>13059</v>
      </c>
      <c r="J38" s="1" t="n">
        <v>3924</v>
      </c>
    </row>
    <row r="39" customFormat="false" ht="12.8" hidden="false" customHeight="false" outlineLevel="0" collapsed="false">
      <c r="A39" s="1" t="str">
        <f aca="false">"2015-6-28"</f>
        <v>2015-6-28</v>
      </c>
      <c r="B39" s="1" t="n">
        <f aca="false">_xlfn.DAYS(A39,$A$3)</f>
        <v>463</v>
      </c>
      <c r="C39" s="1" t="n">
        <v>27514</v>
      </c>
      <c r="D39" s="1" t="n">
        <v>11220</v>
      </c>
      <c r="E39" s="1" t="n">
        <v>3729</v>
      </c>
      <c r="F39" s="1" t="n">
        <v>2482</v>
      </c>
      <c r="G39" s="1" t="n">
        <v>10666</v>
      </c>
      <c r="H39" s="1" t="n">
        <v>4806</v>
      </c>
      <c r="I39" s="1" t="n">
        <v>13119</v>
      </c>
      <c r="J39" s="1" t="n">
        <v>3932</v>
      </c>
    </row>
    <row r="40" customFormat="false" ht="12.8" hidden="false" customHeight="false" outlineLevel="0" collapsed="false">
      <c r="A40" s="1" t="str">
        <f aca="false">"2015-7-5"</f>
        <v>2015-7-5</v>
      </c>
      <c r="B40" s="1" t="n">
        <f aca="false">_xlfn.DAYS(A40,$A$3)</f>
        <v>470</v>
      </c>
      <c r="C40" s="1" t="n">
        <v>27573</v>
      </c>
      <c r="D40" s="1" t="n">
        <v>11246</v>
      </c>
      <c r="E40" s="1" t="n">
        <v>3748</v>
      </c>
      <c r="F40" s="1" t="n">
        <v>2499</v>
      </c>
      <c r="G40" s="1" t="n">
        <v>10670</v>
      </c>
      <c r="H40" s="1" t="n">
        <v>4807</v>
      </c>
      <c r="I40" s="1" t="n">
        <v>13155</v>
      </c>
      <c r="J40" s="1" t="n">
        <v>3940</v>
      </c>
    </row>
    <row r="41" customFormat="false" ht="12.8" hidden="false" customHeight="false" outlineLevel="0" collapsed="false">
      <c r="A41" s="1" t="str">
        <f aca="false">"2015-7-12"</f>
        <v>2015-7-12</v>
      </c>
      <c r="B41" s="1" t="n">
        <f aca="false">_xlfn.DAYS(A41,$A$3)</f>
        <v>477</v>
      </c>
      <c r="C41" s="1" t="n">
        <v>27642</v>
      </c>
      <c r="D41" s="1" t="n">
        <v>11261</v>
      </c>
      <c r="E41" s="1" t="n">
        <v>3760</v>
      </c>
      <c r="F41" s="1" t="n">
        <v>2506</v>
      </c>
      <c r="G41" s="1" t="n">
        <v>10673</v>
      </c>
      <c r="H41" s="1" t="n">
        <v>4808</v>
      </c>
      <c r="I41" s="1" t="n">
        <v>13209</v>
      </c>
      <c r="J41" s="1" t="n">
        <v>3947</v>
      </c>
    </row>
    <row r="42" customFormat="false" ht="12.8" hidden="false" customHeight="false" outlineLevel="0" collapsed="false">
      <c r="A42" s="1" t="str">
        <f aca="false">"2015-7-26"</f>
        <v>2015-7-26</v>
      </c>
      <c r="B42" s="1" t="n">
        <f aca="false">_xlfn.DAYS(A42,$A$3)</f>
        <v>491</v>
      </c>
      <c r="C42" s="1" t="n">
        <v>27748</v>
      </c>
      <c r="D42" s="1" t="n">
        <v>11279</v>
      </c>
      <c r="E42" s="1" t="n">
        <v>3786</v>
      </c>
      <c r="F42" s="1" t="n">
        <v>2520</v>
      </c>
      <c r="G42" s="1" t="n">
        <v>10672</v>
      </c>
      <c r="H42" s="1" t="n">
        <v>4808</v>
      </c>
      <c r="I42" s="1" t="n">
        <v>13290</v>
      </c>
      <c r="J42" s="1" t="n">
        <v>3951</v>
      </c>
    </row>
    <row r="43" customFormat="false" ht="12.8" hidden="false" customHeight="false" outlineLevel="0" collapsed="false">
      <c r="A43" s="1" t="str">
        <f aca="false">"2015-8-9"</f>
        <v>2015-8-9</v>
      </c>
      <c r="B43" s="1" t="n">
        <f aca="false">_xlfn.DAYS(A43,$A$3)</f>
        <v>505</v>
      </c>
      <c r="C43" s="1" t="n">
        <v>27929</v>
      </c>
      <c r="D43" s="1" t="n">
        <v>11283</v>
      </c>
      <c r="E43" s="1" t="n">
        <v>3787</v>
      </c>
      <c r="F43" s="1" t="n">
        <v>2524</v>
      </c>
      <c r="G43" s="1" t="n">
        <v>10672</v>
      </c>
      <c r="H43" s="1" t="n">
        <v>4808</v>
      </c>
      <c r="I43" s="1" t="n">
        <v>13470</v>
      </c>
      <c r="J43" s="1" t="n">
        <v>3951</v>
      </c>
    </row>
    <row r="44" customFormat="false" ht="12.8" hidden="false" customHeight="false" outlineLevel="0" collapsed="false">
      <c r="A44" s="1" t="str">
        <f aca="false">"2015-8-16"</f>
        <v>2015-8-16</v>
      </c>
      <c r="B44" s="1" t="n">
        <f aca="false">_xlfn.DAYS(A44,$A$3)</f>
        <v>512</v>
      </c>
      <c r="C44" s="1" t="n">
        <v>27952</v>
      </c>
      <c r="D44" s="1" t="n">
        <v>11284</v>
      </c>
      <c r="E44" s="1" t="n">
        <v>3786</v>
      </c>
      <c r="F44" s="1" t="n">
        <v>2524</v>
      </c>
      <c r="G44" s="1" t="n">
        <v>10672</v>
      </c>
      <c r="H44" s="1" t="n">
        <v>4808</v>
      </c>
      <c r="I44" s="1" t="n">
        <v>13494</v>
      </c>
      <c r="J44" s="1" t="n">
        <v>3952</v>
      </c>
    </row>
    <row r="45" customFormat="false" ht="12.8" hidden="false" customHeight="false" outlineLevel="0" collapsed="false">
      <c r="A45" s="1" t="str">
        <f aca="false">"2015-8-30"</f>
        <v>2015-8-30</v>
      </c>
      <c r="B45" s="1" t="n">
        <f aca="false">_xlfn.DAYS(A45,$A$3)</f>
        <v>526</v>
      </c>
      <c r="C45" s="1" t="n">
        <v>28073</v>
      </c>
      <c r="D45" s="1" t="n">
        <v>11290</v>
      </c>
      <c r="E45" s="1" t="n">
        <v>3792</v>
      </c>
      <c r="F45" s="1" t="n">
        <v>2529</v>
      </c>
      <c r="G45" s="1" t="n">
        <v>10672</v>
      </c>
      <c r="H45" s="1" t="n">
        <v>4808</v>
      </c>
      <c r="I45" s="1" t="n">
        <v>13609</v>
      </c>
      <c r="J45" s="1" t="n">
        <v>3953</v>
      </c>
    </row>
    <row r="46" customFormat="false" ht="12.8" hidden="false" customHeight="false" outlineLevel="0" collapsed="false">
      <c r="A46" s="1" t="str">
        <f aca="false">"2015-9-6"</f>
        <v>2015-9-6</v>
      </c>
      <c r="B46" s="1" t="n">
        <f aca="false">_xlfn.DAYS(A46,$A$3)</f>
        <v>533</v>
      </c>
      <c r="C46" s="1" t="n">
        <v>28147</v>
      </c>
      <c r="D46" s="1" t="n">
        <v>11291</v>
      </c>
      <c r="E46" s="1" t="n">
        <v>3792</v>
      </c>
      <c r="F46" s="1" t="n">
        <v>2530</v>
      </c>
      <c r="G46" s="1" t="n">
        <v>10672</v>
      </c>
      <c r="H46" s="1" t="n">
        <v>4808</v>
      </c>
      <c r="I46" s="1" t="n">
        <v>13683</v>
      </c>
      <c r="J46" s="1" t="n">
        <v>3953</v>
      </c>
    </row>
    <row r="47" customFormat="false" ht="12.8" hidden="false" customHeight="false" outlineLevel="0" collapsed="false">
      <c r="A47" s="1" t="str">
        <f aca="false">"2015-9-13"</f>
        <v>2015-9-13</v>
      </c>
      <c r="B47" s="1" t="n">
        <f aca="false">_xlfn.DAYS(A47,$A$3)</f>
        <v>540</v>
      </c>
      <c r="C47" s="1" t="n">
        <v>28220</v>
      </c>
      <c r="D47" s="1" t="n">
        <v>11291</v>
      </c>
      <c r="E47" s="1" t="n">
        <v>3792</v>
      </c>
      <c r="F47" s="1" t="n">
        <v>2530</v>
      </c>
      <c r="G47" s="1" t="n">
        <v>10672</v>
      </c>
      <c r="H47" s="1" t="n">
        <v>4808</v>
      </c>
      <c r="I47" s="1" t="n">
        <v>13756</v>
      </c>
      <c r="J47" s="1" t="n">
        <v>3953</v>
      </c>
    </row>
    <row r="48" customFormat="false" ht="12.8" hidden="false" customHeight="false" outlineLevel="0" collapsed="false">
      <c r="A48" s="1" t="str">
        <f aca="false">"2015-9-20"</f>
        <v>2015-9-20</v>
      </c>
      <c r="B48" s="1" t="n">
        <f aca="false">_xlfn.DAYS(A48,$A$3)</f>
        <v>547</v>
      </c>
      <c r="C48" s="1" t="n">
        <v>28295</v>
      </c>
      <c r="D48" s="1" t="n">
        <v>11295</v>
      </c>
      <c r="E48" s="1" t="n">
        <v>3800</v>
      </c>
      <c r="F48" s="1" t="n">
        <v>2532</v>
      </c>
      <c r="G48" s="1" t="n">
        <v>10672</v>
      </c>
      <c r="H48" s="1" t="n">
        <v>4808</v>
      </c>
      <c r="I48" s="1" t="n">
        <v>13823</v>
      </c>
      <c r="J48" s="1" t="n">
        <v>3955</v>
      </c>
    </row>
    <row r="49" customFormat="false" ht="12.8" hidden="false" customHeight="false" outlineLevel="0" collapsed="false">
      <c r="A49" s="1" t="str">
        <f aca="false">"2015-9-27"</f>
        <v>2015-9-27</v>
      </c>
      <c r="B49" s="1" t="n">
        <f aca="false">_xlfn.DAYS(A49,$A$3)</f>
        <v>554</v>
      </c>
      <c r="C49" s="1" t="n">
        <v>28388</v>
      </c>
      <c r="D49" s="1" t="n">
        <v>11296</v>
      </c>
      <c r="E49" s="1" t="n">
        <v>3805</v>
      </c>
      <c r="F49" s="1" t="n">
        <v>2533</v>
      </c>
      <c r="G49" s="1" t="n">
        <v>10672</v>
      </c>
      <c r="H49" s="1" t="n">
        <v>4808</v>
      </c>
      <c r="I49" s="1" t="n">
        <v>13911</v>
      </c>
      <c r="J49" s="1" t="n">
        <v>3955</v>
      </c>
    </row>
    <row r="50" customFormat="false" ht="12.8" hidden="false" customHeight="false" outlineLevel="0" collapsed="false">
      <c r="A50" s="1" t="str">
        <f aca="false">"2015-10-11"</f>
        <v>2015-10-11</v>
      </c>
      <c r="B50" s="1" t="n">
        <f aca="false">_xlfn.DAYS(A50,$A$3)</f>
        <v>568</v>
      </c>
      <c r="C50" s="1" t="n">
        <v>28454</v>
      </c>
      <c r="D50" s="1" t="n">
        <v>11297</v>
      </c>
      <c r="E50" s="1" t="n">
        <v>3800</v>
      </c>
      <c r="F50" s="1" t="n">
        <v>2534</v>
      </c>
      <c r="G50" s="1" t="n">
        <v>10672</v>
      </c>
      <c r="H50" s="1" t="n">
        <v>4808</v>
      </c>
      <c r="I50" s="1" t="n">
        <v>13982</v>
      </c>
      <c r="J50" s="1" t="n">
        <v>3955</v>
      </c>
    </row>
    <row r="51" customFormat="false" ht="12.8" hidden="false" customHeight="false" outlineLevel="0" collapsed="false">
      <c r="A51" s="1" t="str">
        <f aca="false">"2015-10-18"</f>
        <v>2015-10-18</v>
      </c>
      <c r="B51" s="1" t="n">
        <f aca="false">_xlfn.DAYS(A51,$A$3)</f>
        <v>575</v>
      </c>
      <c r="C51" s="1" t="n">
        <v>28476</v>
      </c>
      <c r="D51" s="1" t="n">
        <v>11298</v>
      </c>
      <c r="E51" s="1" t="n">
        <v>3803</v>
      </c>
      <c r="F51" s="1" t="n">
        <v>2535</v>
      </c>
      <c r="G51" s="1" t="n">
        <v>10672</v>
      </c>
      <c r="H51" s="1" t="n">
        <v>4808</v>
      </c>
      <c r="I51" s="1" t="n">
        <v>14001</v>
      </c>
      <c r="J51" s="1" t="n">
        <v>3955</v>
      </c>
    </row>
    <row r="52" customFormat="false" ht="12.8" hidden="false" customHeight="false" outlineLevel="0" collapsed="false">
      <c r="A52" s="1" t="str">
        <f aca="false">"2015-10-25"</f>
        <v>2015-10-25</v>
      </c>
      <c r="B52" s="1" t="n">
        <f aca="false">_xlfn.DAYS(A52,$A$3)</f>
        <v>582</v>
      </c>
      <c r="C52" s="1" t="n">
        <v>28539</v>
      </c>
      <c r="D52" s="1" t="n">
        <v>11298</v>
      </c>
      <c r="E52" s="1" t="n">
        <v>3806</v>
      </c>
      <c r="F52" s="1" t="n">
        <v>2535</v>
      </c>
      <c r="G52" s="1" t="n">
        <v>10672</v>
      </c>
      <c r="H52" s="1" t="n">
        <v>4808</v>
      </c>
      <c r="I52" s="1" t="n">
        <v>14061</v>
      </c>
      <c r="J52" s="1" t="n">
        <v>3955</v>
      </c>
    </row>
    <row r="53" customFormat="false" ht="12.8" hidden="false" customHeight="false" outlineLevel="0" collapsed="false">
      <c r="A53" s="1" t="str">
        <f aca="false">"2015-11-4"</f>
        <v>2015-11-4</v>
      </c>
      <c r="B53" s="1" t="n">
        <f aca="false">_xlfn.DAYS(A53,$A$3)</f>
        <v>592</v>
      </c>
      <c r="C53" s="1" t="n">
        <v>28607</v>
      </c>
      <c r="D53" s="1" t="n">
        <v>11314</v>
      </c>
      <c r="E53" s="1" t="n">
        <v>3810</v>
      </c>
      <c r="F53" s="1" t="n">
        <v>2536</v>
      </c>
      <c r="G53" s="1" t="n">
        <v>10672</v>
      </c>
      <c r="H53" s="1" t="n">
        <v>4808</v>
      </c>
      <c r="I53" s="1" t="n">
        <v>14089</v>
      </c>
      <c r="J53" s="1" t="n">
        <v>3955</v>
      </c>
    </row>
    <row r="54" customFormat="false" ht="12.8" hidden="false" customHeight="false" outlineLevel="0" collapsed="false">
      <c r="A54" s="1" t="str">
        <f aca="false">"2015-11-11"</f>
        <v>2015-11-11</v>
      </c>
      <c r="B54" s="1" t="n">
        <f aca="false">_xlfn.DAYS(A54,$A$3)</f>
        <v>599</v>
      </c>
      <c r="C54" s="1" t="n">
        <v>28634</v>
      </c>
      <c r="D54" s="1" t="n">
        <v>11314</v>
      </c>
      <c r="E54" s="1" t="n">
        <v>3804</v>
      </c>
      <c r="F54" s="1" t="n">
        <v>2536</v>
      </c>
      <c r="G54" s="1" t="n">
        <v>10672</v>
      </c>
      <c r="H54" s="1" t="n">
        <v>4808</v>
      </c>
      <c r="I54" s="1" t="n">
        <v>14122</v>
      </c>
      <c r="J54" s="1" t="n">
        <v>3955</v>
      </c>
    </row>
    <row r="55" customFormat="false" ht="12.8" hidden="false" customHeight="false" outlineLevel="0" collapsed="false">
      <c r="A55" s="1" t="str">
        <f aca="false">"2015-11-18"</f>
        <v>2015-11-18</v>
      </c>
      <c r="B55" s="1" t="n">
        <f aca="false">_xlfn.DAYS(A55,$A$3)</f>
        <v>606</v>
      </c>
      <c r="C55" s="1" t="n">
        <v>28635</v>
      </c>
      <c r="D55" s="1" t="n">
        <v>11314</v>
      </c>
      <c r="E55" s="1" t="n">
        <v>3805</v>
      </c>
      <c r="F55" s="1" t="n">
        <v>2536</v>
      </c>
      <c r="G55" s="1" t="n">
        <v>10672</v>
      </c>
      <c r="H55" s="1" t="n">
        <v>4808</v>
      </c>
      <c r="I55" s="1" t="n">
        <v>14122</v>
      </c>
      <c r="J55" s="1" t="n">
        <v>3955</v>
      </c>
    </row>
    <row r="56" customFormat="false" ht="12.8" hidden="false" customHeight="false" outlineLevel="0" collapsed="false">
      <c r="A56" s="1" t="str">
        <f aca="false">"2015-11-25"</f>
        <v>2015-11-25</v>
      </c>
      <c r="B56" s="1" t="n">
        <f aca="false">_xlfn.DAYS(A56,$A$3)</f>
        <v>613</v>
      </c>
      <c r="C56" s="1" t="n">
        <v>28637</v>
      </c>
      <c r="D56" s="1" t="n">
        <v>11314</v>
      </c>
      <c r="E56" s="1" t="n">
        <v>3804</v>
      </c>
      <c r="F56" s="1" t="n">
        <v>2536</v>
      </c>
      <c r="G56" s="1" t="n">
        <v>10675</v>
      </c>
      <c r="H56" s="1" t="n">
        <v>4808</v>
      </c>
      <c r="I56" s="1" t="n">
        <v>14122</v>
      </c>
      <c r="J56" s="1" t="n">
        <v>3955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2017-10-30T20:45:31Z</dcterms:created>
  <dc:creator>John Little</dc:creator>
  <dc:description/>
  <dc:language>en-US</dc:language>
  <cp:lastModifiedBy>John Little</cp:lastModifiedBy>
  <dcterms:modified xsi:type="dcterms:W3CDTF">2017-10-30T22:00:41Z</dcterms:modified>
  <cp:revision>3</cp:revision>
  <dc:subject/>
  <dc:title/>
</cp:coreProperties>
</file>